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<sst xmlns="http://schemas.openxmlformats.org/spreadsheetml/2006/main" count="76" uniqueCount="23">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</sst>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11395.192789183775</c:v>
                </c:pt>
                <c:pt idx="1">
                  <c:v>11784.937406109164</c:v>
                </c:pt>
                <c:pt idx="2">
                  <c:v>12669.464196294442</c:v>
                </c:pt>
                <c:pt idx="3">
                  <c:v>13501.472208312469</c:v>
                </c:pt>
                <c:pt idx="4">
                  <c:v>12844.987481221833</c:v>
                </c:pt>
                <c:pt idx="5">
                  <c:v>10867.240861291937</c:v>
                </c:pt>
                <c:pt idx="6">
                  <c:v>14163.485227841762</c:v>
                </c:pt>
                <c:pt idx="7">
                  <c:v>15698.968452679019</c:v>
                </c:pt>
                <c:pt idx="8">
                  <c:v>15412.879318978468</c:v>
                </c:pt>
                <c:pt idx="9">
                  <c:v>19220.490736104155</c:v>
                </c:pt>
                <c:pt idx="10">
                  <c:v>12681.902854281421</c:v>
                </c:pt>
                <c:pt idx="11">
                  <c:v>10326.85027541312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13792.095126444481</c:v>
                </c:pt>
                <c:pt idx="1">
                  <c:v>12018.38887958466</c:v>
                </c:pt>
                <c:pt idx="2">
                  <c:v>10911.907553173673</c:v>
                </c:pt>
                <c:pt idx="3">
                  <c:v>11369.234634064645</c:v>
                </c:pt>
                <c:pt idx="4">
                  <c:v>11208.683637581644</c:v>
                </c:pt>
                <c:pt idx="5">
                  <c:v>12236.627030648133</c:v>
                </c:pt>
                <c:pt idx="6">
                  <c:v>10296.114553676101</c:v>
                </c:pt>
                <c:pt idx="7">
                  <c:v>16106.531569251381</c:v>
                </c:pt>
                <c:pt idx="8">
                  <c:v>12773.187070842405</c:v>
                </c:pt>
                <c:pt idx="9">
                  <c:v>13289.591358231452</c:v>
                </c:pt>
                <c:pt idx="10">
                  <c:v>12735.655669067159</c:v>
                </c:pt>
                <c:pt idx="11">
                  <c:v>12592.480321554178</c:v>
                </c:pt>
              </c:numCache>
            </c:numRef>
          </c:val>
        </c:ser>
        <c:marker val="1"/>
        <c:axId val="91759744"/>
        <c:axId val="91761280"/>
      </c:lineChart>
      <c:catAx>
        <c:axId val="9175974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761280"/>
        <c:crossesAt val="0"/>
        <c:auto val="1"/>
        <c:lblAlgn val="ctr"/>
        <c:lblOffset val="100"/>
      </c:catAx>
      <c:valAx>
        <c:axId val="917612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75974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716"/>
          <c:w val="0.52418879056047263"/>
          <c:h val="7.5527441092335404E-2"/>
        </c:manualLayout>
      </c:layout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604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236.98651167891217</c:v>
                </c:pt>
                <c:pt idx="1">
                  <c:v>182.50685382169098</c:v>
                </c:pt>
                <c:pt idx="2">
                  <c:v>333.2339072266696</c:v>
                </c:pt>
                <c:pt idx="3">
                  <c:v>173.42691084548744</c:v>
                </c:pt>
                <c:pt idx="4">
                  <c:v>287.83419234565196</c:v>
                </c:pt>
                <c:pt idx="5">
                  <c:v>260.59436341704134</c:v>
                </c:pt>
                <c:pt idx="6">
                  <c:v>277.84625507182807</c:v>
                </c:pt>
                <c:pt idx="7">
                  <c:v>384.98958219102968</c:v>
                </c:pt>
                <c:pt idx="8">
                  <c:v>127.11920166684943</c:v>
                </c:pt>
                <c:pt idx="9">
                  <c:v>283.29422085755016</c:v>
                </c:pt>
                <c:pt idx="10">
                  <c:v>298.73012391709619</c:v>
                </c:pt>
                <c:pt idx="11">
                  <c:v>311.44204408378107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204.60977227503869</c:v>
                </c:pt>
                <c:pt idx="1">
                  <c:v>129.37209816493478</c:v>
                </c:pt>
                <c:pt idx="2">
                  <c:v>322.37737620276931</c:v>
                </c:pt>
                <c:pt idx="3">
                  <c:v>362.3093170617226</c:v>
                </c:pt>
                <c:pt idx="4">
                  <c:v>234.72189626848157</c:v>
                </c:pt>
                <c:pt idx="5">
                  <c:v>361.33536728467499</c:v>
                </c:pt>
                <c:pt idx="6">
                  <c:v>241.53954470781508</c:v>
                </c:pt>
                <c:pt idx="7">
                  <c:v>245.43534381600563</c:v>
                </c:pt>
                <c:pt idx="8">
                  <c:v>361.33536728467499</c:v>
                </c:pt>
                <c:pt idx="9">
                  <c:v>354.51771884534151</c:v>
                </c:pt>
                <c:pt idx="10">
                  <c:v>277.57568645857782</c:v>
                </c:pt>
                <c:pt idx="11">
                  <c:v>142.19666744895565</c:v>
                </c:pt>
              </c:numCache>
            </c:numRef>
          </c:val>
        </c:ser>
        <c:marker val="1"/>
        <c:axId val="91867392"/>
        <c:axId val="92053504"/>
      </c:lineChart>
      <c:catAx>
        <c:axId val="9186739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053504"/>
        <c:crossesAt val="0"/>
        <c:auto val="1"/>
        <c:lblAlgn val="ctr"/>
        <c:lblOffset val="100"/>
      </c:catAx>
      <c:valAx>
        <c:axId val="920535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86739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005"/>
          <c:w val="0.52571251548946718"/>
          <c:h val="0.11075973149777101"/>
        </c:manualLayout>
      </c:layout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376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273.68937644341798</c:v>
                </c:pt>
                <c:pt idx="1">
                  <c:v>445.7909930715935</c:v>
                </c:pt>
                <c:pt idx="2">
                  <c:v>664.50346420323319</c:v>
                </c:pt>
                <c:pt idx="3">
                  <c:v>406.35103926096997</c:v>
                </c:pt>
                <c:pt idx="4">
                  <c:v>662.11316397228632</c:v>
                </c:pt>
                <c:pt idx="5">
                  <c:v>396.7898383371824</c:v>
                </c:pt>
                <c:pt idx="6">
                  <c:v>782.82332563510386</c:v>
                </c:pt>
                <c:pt idx="7">
                  <c:v>431.44919168591224</c:v>
                </c:pt>
                <c:pt idx="8">
                  <c:v>382.44803695150114</c:v>
                </c:pt>
                <c:pt idx="9">
                  <c:v>493.59699769053117</c:v>
                </c:pt>
                <c:pt idx="10">
                  <c:v>351.37413394919167</c:v>
                </c:pt>
                <c:pt idx="11">
                  <c:v>185.24826789838338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308.88791593695271</c:v>
                </c:pt>
                <c:pt idx="1">
                  <c:v>365.820198482195</c:v>
                </c:pt>
                <c:pt idx="2">
                  <c:v>287.0840630472855</c:v>
                </c:pt>
                <c:pt idx="3">
                  <c:v>455.45826036193813</c:v>
                </c:pt>
                <c:pt idx="4">
                  <c:v>312.52189141856394</c:v>
                </c:pt>
                <c:pt idx="5">
                  <c:v>506.33391710449507</c:v>
                </c:pt>
                <c:pt idx="6">
                  <c:v>322.21249270286052</c:v>
                </c:pt>
                <c:pt idx="7">
                  <c:v>414.27320490367777</c:v>
                </c:pt>
                <c:pt idx="8">
                  <c:v>0</c:v>
                </c:pt>
                <c:pt idx="9">
                  <c:v>698.93461762988909</c:v>
                </c:pt>
                <c:pt idx="10">
                  <c:v>305.25394045534154</c:v>
                </c:pt>
                <c:pt idx="11">
                  <c:v>408.21657910099242</c:v>
                </c:pt>
              </c:numCache>
            </c:numRef>
          </c:val>
        </c:ser>
        <c:marker val="1"/>
        <c:axId val="92879872"/>
        <c:axId val="93096576"/>
      </c:lineChart>
      <c:catAx>
        <c:axId val="9287987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3096576"/>
        <c:crossesAt val="0"/>
        <c:auto val="1"/>
        <c:lblAlgn val="ctr"/>
        <c:lblOffset val="100"/>
      </c:catAx>
      <c:valAx>
        <c:axId val="930965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87987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86"/>
        </c:manualLayout>
      </c:layout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173</c:v>
                </c:pt>
                <c:pt idx="1">
                  <c:v>405</c:v>
                </c:pt>
                <c:pt idx="2">
                  <c:v>246</c:v>
                </c:pt>
                <c:pt idx="3">
                  <c:v>183</c:v>
                </c:pt>
                <c:pt idx="4">
                  <c:v>263</c:v>
                </c:pt>
                <c:pt idx="5">
                  <c:v>281</c:v>
                </c:pt>
                <c:pt idx="6">
                  <c:v>208</c:v>
                </c:pt>
                <c:pt idx="7">
                  <c:v>289</c:v>
                </c:pt>
                <c:pt idx="8">
                  <c:v>261</c:v>
                </c:pt>
                <c:pt idx="9">
                  <c:v>238</c:v>
                </c:pt>
                <c:pt idx="10">
                  <c:v>209</c:v>
                </c:pt>
                <c:pt idx="11">
                  <c:v>246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265</c:v>
                </c:pt>
                <c:pt idx="1">
                  <c:v>202</c:v>
                </c:pt>
                <c:pt idx="2">
                  <c:v>186</c:v>
                </c:pt>
                <c:pt idx="3">
                  <c:v>164</c:v>
                </c:pt>
                <c:pt idx="4">
                  <c:v>250</c:v>
                </c:pt>
                <c:pt idx="5">
                  <c:v>149</c:v>
                </c:pt>
                <c:pt idx="6">
                  <c:v>151</c:v>
                </c:pt>
                <c:pt idx="7">
                  <c:v>320</c:v>
                </c:pt>
                <c:pt idx="8">
                  <c:v>224</c:v>
                </c:pt>
                <c:pt idx="9">
                  <c:v>176</c:v>
                </c:pt>
                <c:pt idx="10">
                  <c:v>182</c:v>
                </c:pt>
                <c:pt idx="11">
                  <c:v>174</c:v>
                </c:pt>
              </c:numCache>
            </c:numRef>
          </c:val>
        </c:ser>
        <c:marker val="1"/>
        <c:axId val="94431872"/>
        <c:axId val="94472448"/>
      </c:lineChart>
      <c:catAx>
        <c:axId val="9443187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4472448"/>
        <c:crosses val="autoZero"/>
        <c:auto val="1"/>
        <c:lblAlgn val="ctr"/>
        <c:lblOffset val="100"/>
      </c:catAx>
      <c:valAx>
        <c:axId val="944724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443187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688"/>
          <c:y val="0.85056911988823958"/>
          <c:w val="0.36796145739235614"/>
          <c:h val="0.12152495554991229"/>
        </c:manualLayout>
      </c:layout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5">
          <cell r="C65">
            <v>204.60977227503869</v>
          </cell>
          <cell r="D65">
            <v>129.37209816493478</v>
          </cell>
          <cell r="E65">
            <v>322.37737620276931</v>
          </cell>
          <cell r="F65">
            <v>362.3093170617226</v>
          </cell>
          <cell r="G65">
            <v>234.72189626848157</v>
          </cell>
          <cell r="H65">
            <v>361.33536728467499</v>
          </cell>
          <cell r="I65">
            <v>241.53954470781508</v>
          </cell>
          <cell r="J65">
            <v>245.43534381600563</v>
          </cell>
          <cell r="K65">
            <v>361.33536728467499</v>
          </cell>
          <cell r="L65">
            <v>354.51771884534151</v>
          </cell>
          <cell r="M65">
            <v>277.57568645857782</v>
          </cell>
          <cell r="N65">
            <v>142.19666744895565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5">
          <cell r="C65">
            <v>236.98651167891217</v>
          </cell>
          <cell r="D65">
            <v>182.50685382169098</v>
          </cell>
          <cell r="E65">
            <v>333.2339072266696</v>
          </cell>
          <cell r="F65">
            <v>173.42691084548744</v>
          </cell>
          <cell r="G65">
            <v>287.83419234565196</v>
          </cell>
          <cell r="H65">
            <v>260.59436341704134</v>
          </cell>
          <cell r="I65">
            <v>277.84625507182807</v>
          </cell>
          <cell r="J65">
            <v>384.98958219102968</v>
          </cell>
          <cell r="K65">
            <v>127.11920166684943</v>
          </cell>
          <cell r="L65">
            <v>283.29422085755016</v>
          </cell>
          <cell r="M65">
            <v>298.73012391709619</v>
          </cell>
          <cell r="N65">
            <v>311.44204408378107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4">
          <cell r="C64">
            <v>308.88791593695271</v>
          </cell>
          <cell r="D64">
            <v>365.820198482195</v>
          </cell>
          <cell r="E64">
            <v>287.0840630472855</v>
          </cell>
          <cell r="F64">
            <v>455.45826036193813</v>
          </cell>
          <cell r="G64">
            <v>312.52189141856394</v>
          </cell>
          <cell r="H64">
            <v>506.33391710449507</v>
          </cell>
          <cell r="I64">
            <v>322.21249270286052</v>
          </cell>
          <cell r="J64">
            <v>414.27320490367777</v>
          </cell>
          <cell r="K64">
            <v>0</v>
          </cell>
          <cell r="L64">
            <v>698.93461762988909</v>
          </cell>
          <cell r="M64">
            <v>305.25394045534154</v>
          </cell>
          <cell r="N64">
            <v>408.21657910099242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4">
          <cell r="C64">
            <v>273.68937644341798</v>
          </cell>
          <cell r="D64">
            <v>445.7909930715935</v>
          </cell>
          <cell r="E64">
            <v>664.50346420323319</v>
          </cell>
          <cell r="F64">
            <v>406.35103926096997</v>
          </cell>
          <cell r="G64">
            <v>662.11316397228632</v>
          </cell>
          <cell r="H64">
            <v>396.7898383371824</v>
          </cell>
          <cell r="I64">
            <v>782.82332563510386</v>
          </cell>
          <cell r="J64">
            <v>431.44919168591224</v>
          </cell>
          <cell r="K64">
            <v>382.44803695150114</v>
          </cell>
          <cell r="L64">
            <v>493.59699769053117</v>
          </cell>
          <cell r="M64">
            <v>351.37413394919167</v>
          </cell>
          <cell r="N64">
            <v>185.24826789838338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F11">
            <v>13792.095126444481</v>
          </cell>
          <cell r="G11">
            <v>12018.38887958466</v>
          </cell>
          <cell r="H11">
            <v>10911.907553173673</v>
          </cell>
          <cell r="I11">
            <v>11369.234634064645</v>
          </cell>
          <cell r="J11">
            <v>11208.683637581644</v>
          </cell>
          <cell r="K11">
            <v>12236.627030648133</v>
          </cell>
          <cell r="L11">
            <v>10296.114553676101</v>
          </cell>
          <cell r="M11">
            <v>16106.531569251381</v>
          </cell>
          <cell r="N11">
            <v>12773.187070842405</v>
          </cell>
          <cell r="O11">
            <v>13289.591358231452</v>
          </cell>
          <cell r="P11">
            <v>12735.655669067159</v>
          </cell>
          <cell r="Q11">
            <v>12592.480321554178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F11">
            <v>11395.192789183775</v>
          </cell>
          <cell r="G11">
            <v>11784.937406109164</v>
          </cell>
          <cell r="H11">
            <v>12669.464196294442</v>
          </cell>
          <cell r="I11">
            <v>13501.472208312469</v>
          </cell>
          <cell r="J11">
            <v>12844.987481221833</v>
          </cell>
          <cell r="K11">
            <v>10867.240861291937</v>
          </cell>
          <cell r="L11">
            <v>14163.485227841762</v>
          </cell>
          <cell r="M11">
            <v>15698.968452679019</v>
          </cell>
          <cell r="N11">
            <v>15412.879318978468</v>
          </cell>
          <cell r="O11">
            <v>19220.490736104155</v>
          </cell>
          <cell r="P11">
            <v>12681.902854281421</v>
          </cell>
          <cell r="Q11">
            <v>10326.85027541312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415</v>
      </c>
      <c r="C7" s="15">
        <f>[5]RONDA!F11</f>
        <v>13792.095126444481</v>
      </c>
      <c r="D7" s="16">
        <f>[5]RONDA!G11</f>
        <v>12018.38887958466</v>
      </c>
      <c r="E7" s="16">
        <f>[5]RONDA!H11</f>
        <v>10911.907553173673</v>
      </c>
      <c r="F7" s="16">
        <f>[5]RONDA!I11</f>
        <v>11369.234634064645</v>
      </c>
      <c r="G7" s="16">
        <f>[5]RONDA!J11</f>
        <v>11208.683637581644</v>
      </c>
      <c r="H7" s="16">
        <f>[5]RONDA!K11</f>
        <v>12236.627030648133</v>
      </c>
      <c r="I7" s="16">
        <f>[5]RONDA!L11</f>
        <v>10296.114553676101</v>
      </c>
      <c r="J7" s="16">
        <f>[5]RONDA!M11</f>
        <v>16106.531569251381</v>
      </c>
      <c r="K7" s="16">
        <f>[5]RONDA!N11</f>
        <v>12773.187070842405</v>
      </c>
      <c r="L7" s="16">
        <f>[5]RONDA!O11</f>
        <v>13289.591358231452</v>
      </c>
      <c r="M7" s="16">
        <f>[5]RONDA!P11</f>
        <v>12735.655669067159</v>
      </c>
      <c r="N7" s="15">
        <f>[5]RONDA!Q11</f>
        <v>12592.480321554178</v>
      </c>
      <c r="O7" s="45">
        <f>SUM(C7:N7)</f>
        <v>149330.49740411993</v>
      </c>
      <c r="P7" s="46">
        <f>O7/B7</f>
        <v>359.83252386534923</v>
      </c>
      <c r="Q7" s="47">
        <f>P7/1000</f>
        <v>0.35983252386534925</v>
      </c>
    </row>
    <row r="8" spans="1:17" s="6" customFormat="1" ht="16.8" customHeight="1" thickBot="1">
      <c r="A8" s="18">
        <v>2015</v>
      </c>
      <c r="B8" s="27">
        <v>414</v>
      </c>
      <c r="C8" s="30">
        <f>[6]RONDA!F11</f>
        <v>11395.192789183775</v>
      </c>
      <c r="D8" s="19">
        <f>[6]RONDA!G11</f>
        <v>11784.937406109164</v>
      </c>
      <c r="E8" s="19">
        <f>[6]RONDA!H11</f>
        <v>12669.464196294442</v>
      </c>
      <c r="F8" s="19">
        <f>[6]RONDA!I11</f>
        <v>13501.472208312469</v>
      </c>
      <c r="G8" s="19">
        <f>[6]RONDA!J11</f>
        <v>12844.987481221833</v>
      </c>
      <c r="H8" s="19">
        <f>[6]RONDA!K11</f>
        <v>10867.240861291937</v>
      </c>
      <c r="I8" s="19">
        <f>[6]RONDA!L11</f>
        <v>14163.485227841762</v>
      </c>
      <c r="J8" s="19">
        <f>[6]RONDA!M11</f>
        <v>15698.968452679019</v>
      </c>
      <c r="K8" s="19">
        <f>[6]RONDA!N11</f>
        <v>15412.879318978468</v>
      </c>
      <c r="L8" s="19">
        <f>[6]RONDA!O11</f>
        <v>19220.490736104155</v>
      </c>
      <c r="M8" s="19">
        <f>[6]RONDA!P11</f>
        <v>12681.902854281421</v>
      </c>
      <c r="N8" s="30">
        <f>[6]RONDA!Q11</f>
        <v>10326.85027541312</v>
      </c>
      <c r="O8" s="42">
        <f>SUM(C8:N8)</f>
        <v>160567.87180771158</v>
      </c>
      <c r="P8" s="43">
        <f>O8/B8</f>
        <v>387.84510098481059</v>
      </c>
      <c r="Q8" s="44">
        <f>P8/1000</f>
        <v>0.38784510098481056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D7" sqref="D7:M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415</v>
      </c>
      <c r="C7" s="15">
        <f>'[1]Por Municipio - 2016'!C65</f>
        <v>204.60977227503869</v>
      </c>
      <c r="D7" s="16">
        <f>'[1]Por Municipio - 2016'!D65</f>
        <v>129.37209816493478</v>
      </c>
      <c r="E7" s="16">
        <f>'[1]Por Municipio - 2016'!E65</f>
        <v>322.37737620276931</v>
      </c>
      <c r="F7" s="16">
        <f>'[1]Por Municipio - 2016'!F65</f>
        <v>362.3093170617226</v>
      </c>
      <c r="G7" s="16">
        <f>'[1]Por Municipio - 2016'!G65</f>
        <v>234.72189626848157</v>
      </c>
      <c r="H7" s="16">
        <f>'[1]Por Municipio - 2016'!H65</f>
        <v>361.33536728467499</v>
      </c>
      <c r="I7" s="16">
        <f>'[1]Por Municipio - 2016'!I65</f>
        <v>241.53954470781508</v>
      </c>
      <c r="J7" s="16">
        <f>'[1]Por Municipio - 2016'!J65</f>
        <v>245.43534381600563</v>
      </c>
      <c r="K7" s="16">
        <f>'[1]Por Municipio - 2016'!K65</f>
        <v>361.33536728467499</v>
      </c>
      <c r="L7" s="16">
        <f>'[1]Por Municipio - 2016'!L65</f>
        <v>354.51771884534151</v>
      </c>
      <c r="M7" s="16">
        <f>'[1]Por Municipio - 2016'!M65</f>
        <v>277.57568645857782</v>
      </c>
      <c r="N7" s="15">
        <f>'[1]Por Municipio - 2016'!N65</f>
        <v>142.19666744895565</v>
      </c>
      <c r="O7" s="45">
        <f>SUM(C7:N7)</f>
        <v>3237.3261558189929</v>
      </c>
      <c r="P7" s="48">
        <f>O7/B7</f>
        <v>7.8007859176361274</v>
      </c>
      <c r="Q7" s="49">
        <f>P7/1000</f>
        <v>7.800785917636127E-3</v>
      </c>
    </row>
    <row r="8" spans="1:17" s="7" customFormat="1" ht="16.8" customHeight="1" thickBot="1">
      <c r="A8" s="18">
        <v>2015</v>
      </c>
      <c r="B8" s="27">
        <v>414</v>
      </c>
      <c r="C8" s="30">
        <f>'[2]Por Municipio - 2015'!C65</f>
        <v>236.98651167891217</v>
      </c>
      <c r="D8" s="19">
        <f>'[2]Por Municipio - 2015'!D65</f>
        <v>182.50685382169098</v>
      </c>
      <c r="E8" s="19">
        <f>'[2]Por Municipio - 2015'!E65</f>
        <v>333.2339072266696</v>
      </c>
      <c r="F8" s="19">
        <f>'[2]Por Municipio - 2015'!F65</f>
        <v>173.42691084548744</v>
      </c>
      <c r="G8" s="19">
        <f>'[2]Por Municipio - 2015'!G65</f>
        <v>287.83419234565196</v>
      </c>
      <c r="H8" s="19">
        <f>'[2]Por Municipio - 2015'!H65</f>
        <v>260.59436341704134</v>
      </c>
      <c r="I8" s="19">
        <f>'[2]Por Municipio - 2015'!I65</f>
        <v>277.84625507182807</v>
      </c>
      <c r="J8" s="19">
        <f>'[2]Por Municipio - 2015'!J65</f>
        <v>384.98958219102968</v>
      </c>
      <c r="K8" s="19">
        <f>'[2]Por Municipio - 2015'!K65</f>
        <v>127.11920166684943</v>
      </c>
      <c r="L8" s="19">
        <f>'[2]Por Municipio - 2015'!L65</f>
        <v>283.29422085755016</v>
      </c>
      <c r="M8" s="19">
        <f>'[2]Por Municipio - 2015'!M65</f>
        <v>298.73012391709619</v>
      </c>
      <c r="N8" s="30">
        <f>'[2]Por Municipio - 2015'!N65</f>
        <v>311.44204408378107</v>
      </c>
      <c r="O8" s="42">
        <f>SUM(C8:N8)</f>
        <v>3158.0041671235876</v>
      </c>
      <c r="P8" s="50">
        <f>O8/B8</f>
        <v>7.62802938918741</v>
      </c>
      <c r="Q8" s="51">
        <f>P8/1000</f>
        <v>7.6280293891874103E-3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415</v>
      </c>
      <c r="C7" s="25">
        <f>'[3]VIDRIO POR MUNICIPIOS'!C64</f>
        <v>308.88791593695271</v>
      </c>
      <c r="D7" s="16">
        <f>'[3]VIDRIO POR MUNICIPIOS'!D64</f>
        <v>365.820198482195</v>
      </c>
      <c r="E7" s="16">
        <f>'[3]VIDRIO POR MUNICIPIOS'!E64</f>
        <v>287.0840630472855</v>
      </c>
      <c r="F7" s="16">
        <f>'[3]VIDRIO POR MUNICIPIOS'!F64</f>
        <v>455.45826036193813</v>
      </c>
      <c r="G7" s="16">
        <f>'[3]VIDRIO POR MUNICIPIOS'!G64</f>
        <v>312.52189141856394</v>
      </c>
      <c r="H7" s="16">
        <f>'[3]VIDRIO POR MUNICIPIOS'!H64</f>
        <v>506.33391710449507</v>
      </c>
      <c r="I7" s="16">
        <f>'[3]VIDRIO POR MUNICIPIOS'!I64</f>
        <v>322.21249270286052</v>
      </c>
      <c r="J7" s="16">
        <f>'[3]VIDRIO POR MUNICIPIOS'!J64</f>
        <v>414.27320490367777</v>
      </c>
      <c r="K7" s="16">
        <f>'[3]VIDRIO POR MUNICIPIOS'!K64</f>
        <v>0</v>
      </c>
      <c r="L7" s="16">
        <f>'[3]VIDRIO POR MUNICIPIOS'!L64</f>
        <v>698.93461762988909</v>
      </c>
      <c r="M7" s="16">
        <f>'[3]VIDRIO POR MUNICIPIOS'!M64</f>
        <v>305.25394045534154</v>
      </c>
      <c r="N7" s="69">
        <f>'[3]VIDRIO POR MUNICIPIOS'!N64</f>
        <v>408.21657910099242</v>
      </c>
      <c r="O7" s="67">
        <f>SUM(C7:N7)</f>
        <v>4384.9970811441908</v>
      </c>
      <c r="P7" s="52">
        <f>O7/B7</f>
        <v>10.566258026853472</v>
      </c>
      <c r="Q7" s="53">
        <f>P7/1000</f>
        <v>1.0566258026853471E-2</v>
      </c>
    </row>
    <row r="8" spans="1:17" s="4" customFormat="1" ht="16.8" customHeight="1" thickBot="1">
      <c r="A8" s="18">
        <v>2015</v>
      </c>
      <c r="B8" s="27">
        <v>414</v>
      </c>
      <c r="C8" s="23">
        <f>'[4]VIDRIO POR MUNICIPIOS'!C64</f>
        <v>273.68937644341798</v>
      </c>
      <c r="D8" s="70">
        <f>'[4]VIDRIO POR MUNICIPIOS'!D64</f>
        <v>445.7909930715935</v>
      </c>
      <c r="E8" s="70">
        <f>'[4]VIDRIO POR MUNICIPIOS'!E64</f>
        <v>664.50346420323319</v>
      </c>
      <c r="F8" s="70">
        <f>'[4]VIDRIO POR MUNICIPIOS'!F64</f>
        <v>406.35103926096997</v>
      </c>
      <c r="G8" s="70">
        <f>'[4]VIDRIO POR MUNICIPIOS'!G64</f>
        <v>662.11316397228632</v>
      </c>
      <c r="H8" s="70">
        <f>'[4]VIDRIO POR MUNICIPIOS'!H64</f>
        <v>396.7898383371824</v>
      </c>
      <c r="I8" s="70">
        <f>'[4]VIDRIO POR MUNICIPIOS'!I64</f>
        <v>782.82332563510386</v>
      </c>
      <c r="J8" s="70">
        <f>'[4]VIDRIO POR MUNICIPIOS'!J64</f>
        <v>431.44919168591224</v>
      </c>
      <c r="K8" s="70">
        <f>'[4]VIDRIO POR MUNICIPIOS'!K64</f>
        <v>382.44803695150114</v>
      </c>
      <c r="L8" s="70">
        <f>'[4]VIDRIO POR MUNICIPIOS'!L64</f>
        <v>493.59699769053117</v>
      </c>
      <c r="M8" s="70">
        <f>'[4]VIDRIO POR MUNICIPIOS'!M64</f>
        <v>351.37413394919167</v>
      </c>
      <c r="N8" s="71">
        <f>'[4]VIDRIO POR MUNICIPIOS'!N64</f>
        <v>185.24826789838338</v>
      </c>
      <c r="O8" s="68">
        <f>SUM(C8:N8)</f>
        <v>5476.177829099307</v>
      </c>
      <c r="P8" s="54">
        <f>O8/B8</f>
        <v>13.227482678983833</v>
      </c>
      <c r="Q8" s="55">
        <f>P8/1000</f>
        <v>1.3227482678983833E-2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415</v>
      </c>
      <c r="C7" s="56">
        <v>265</v>
      </c>
      <c r="D7" s="57">
        <v>202</v>
      </c>
      <c r="E7" s="58">
        <v>186</v>
      </c>
      <c r="F7" s="58">
        <v>164</v>
      </c>
      <c r="G7" s="58">
        <v>250</v>
      </c>
      <c r="H7" s="58">
        <v>149</v>
      </c>
      <c r="I7" s="58">
        <v>151</v>
      </c>
      <c r="J7" s="58">
        <v>320</v>
      </c>
      <c r="K7" s="58">
        <v>224</v>
      </c>
      <c r="L7" s="58">
        <v>176</v>
      </c>
      <c r="M7" s="58">
        <v>182</v>
      </c>
      <c r="N7" s="57">
        <v>174</v>
      </c>
      <c r="O7" s="65">
        <f>SUM(C7:N7)</f>
        <v>2443</v>
      </c>
      <c r="P7" s="66">
        <f>O7/B7</f>
        <v>5.8867469879518071</v>
      </c>
      <c r="Q7" s="59">
        <f>P7/1000</f>
        <v>5.8867469879518072E-3</v>
      </c>
    </row>
    <row r="8" spans="1:17" s="4" customFormat="1" ht="16.8" customHeight="1" thickBot="1">
      <c r="A8" s="36">
        <v>2015</v>
      </c>
      <c r="B8" s="34">
        <v>414</v>
      </c>
      <c r="C8" s="60">
        <v>173</v>
      </c>
      <c r="D8" s="61">
        <v>405</v>
      </c>
      <c r="E8" s="62">
        <v>246</v>
      </c>
      <c r="F8" s="62">
        <v>183</v>
      </c>
      <c r="G8" s="62">
        <v>263</v>
      </c>
      <c r="H8" s="62">
        <v>281</v>
      </c>
      <c r="I8" s="62">
        <v>208</v>
      </c>
      <c r="J8" s="62">
        <v>289</v>
      </c>
      <c r="K8" s="62">
        <v>261</v>
      </c>
      <c r="L8" s="62">
        <v>238</v>
      </c>
      <c r="M8" s="62">
        <v>209</v>
      </c>
      <c r="N8" s="63">
        <v>246</v>
      </c>
      <c r="O8" s="40">
        <f>SUM(C8:N8)</f>
        <v>3002</v>
      </c>
      <c r="P8" s="64">
        <f>O8/B8</f>
        <v>7.2512077294685993</v>
      </c>
      <c r="Q8" s="41">
        <f>P8/1000</f>
        <v>7.2512077294685992E-3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