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<sst xmlns="http://schemas.openxmlformats.org/spreadsheetml/2006/main" count="76" uniqueCount="23">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</sst>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67394.486638537273</c:v>
                </c:pt>
                <c:pt idx="1">
                  <c:v>58304.067510548521</c:v>
                </c:pt>
                <c:pt idx="2">
                  <c:v>84761.527426160334</c:v>
                </c:pt>
                <c:pt idx="3">
                  <c:v>77799.037974683539</c:v>
                </c:pt>
                <c:pt idx="4">
                  <c:v>85412.565400843887</c:v>
                </c:pt>
                <c:pt idx="5">
                  <c:v>80529.780590717302</c:v>
                </c:pt>
                <c:pt idx="6">
                  <c:v>86063.603375527426</c:v>
                </c:pt>
                <c:pt idx="7">
                  <c:v>92314.773558368499</c:v>
                </c:pt>
                <c:pt idx="8">
                  <c:v>83260.523206751051</c:v>
                </c:pt>
                <c:pt idx="9">
                  <c:v>80204.261603375533</c:v>
                </c:pt>
                <c:pt idx="10">
                  <c:v>70601.451476793256</c:v>
                </c:pt>
                <c:pt idx="11">
                  <c:v>68322.818565400841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70822.922880272687</c:v>
                </c:pt>
                <c:pt idx="1">
                  <c:v>67961.567959096719</c:v>
                </c:pt>
                <c:pt idx="2">
                  <c:v>72054.651327936372</c:v>
                </c:pt>
                <c:pt idx="3">
                  <c:v>75015.480755574492</c:v>
                </c:pt>
                <c:pt idx="4">
                  <c:v>85273.057804289158</c:v>
                </c:pt>
                <c:pt idx="5">
                  <c:v>78368.356767504622</c:v>
                </c:pt>
                <c:pt idx="6">
                  <c:v>87970.572361880419</c:v>
                </c:pt>
                <c:pt idx="7">
                  <c:v>89351.512569237326</c:v>
                </c:pt>
                <c:pt idx="8">
                  <c:v>81416.95781849169</c:v>
                </c:pt>
                <c:pt idx="9">
                  <c:v>71797.1878994461</c:v>
                </c:pt>
                <c:pt idx="10">
                  <c:v>73154.722340576627</c:v>
                </c:pt>
                <c:pt idx="11">
                  <c:v>73628.689106660982</c:v>
                </c:pt>
              </c:numCache>
            </c:numRef>
          </c:val>
        </c:ser>
        <c:marker val="1"/>
        <c:axId val="91760128"/>
        <c:axId val="91761664"/>
      </c:lineChart>
      <c:catAx>
        <c:axId val="917601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761664"/>
        <c:crossesAt val="0"/>
        <c:auto val="1"/>
        <c:lblAlgn val="ctr"/>
        <c:lblOffset val="100"/>
      </c:catAx>
      <c:valAx>
        <c:axId val="917616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76012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672"/>
          <c:w val="0.52418879056047263"/>
          <c:h val="7.5527441092335404E-2"/>
        </c:manualLayout>
      </c:layout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514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236.76888387824127</c:v>
                </c:pt>
                <c:pt idx="1">
                  <c:v>1034.0518602029313</c:v>
                </c:pt>
                <c:pt idx="2">
                  <c:v>623.33032694475764</c:v>
                </c:pt>
                <c:pt idx="3">
                  <c:v>831.10710259301015</c:v>
                </c:pt>
                <c:pt idx="4">
                  <c:v>724.80270574971814</c:v>
                </c:pt>
                <c:pt idx="5">
                  <c:v>777.95490417136421</c:v>
                </c:pt>
                <c:pt idx="6">
                  <c:v>246.43291995490418</c:v>
                </c:pt>
                <c:pt idx="7">
                  <c:v>251.26493799323561</c:v>
                </c:pt>
                <c:pt idx="8">
                  <c:v>463.87373167981957</c:v>
                </c:pt>
                <c:pt idx="9">
                  <c:v>676.48252536640359</c:v>
                </c:pt>
                <c:pt idx="10">
                  <c:v>671.65050732807219</c:v>
                </c:pt>
                <c:pt idx="11">
                  <c:v>251.26493799323561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269.62112514351321</c:v>
                </c:pt>
                <c:pt idx="1">
                  <c:v>586.54420206659017</c:v>
                </c:pt>
                <c:pt idx="2">
                  <c:v>1196.7393800229622</c:v>
                </c:pt>
                <c:pt idx="3">
                  <c:v>742.64064293915033</c:v>
                </c:pt>
                <c:pt idx="4">
                  <c:v>1442.7095292766935</c:v>
                </c:pt>
                <c:pt idx="5">
                  <c:v>771.02181400688869</c:v>
                </c:pt>
                <c:pt idx="6">
                  <c:v>1168.3582089552237</c:v>
                </c:pt>
                <c:pt idx="7">
                  <c:v>1026.4523536165327</c:v>
                </c:pt>
                <c:pt idx="8">
                  <c:v>1286.6130884041331</c:v>
                </c:pt>
                <c:pt idx="9">
                  <c:v>766.2916188289322</c:v>
                </c:pt>
                <c:pt idx="10">
                  <c:v>1059.5637198622273</c:v>
                </c:pt>
                <c:pt idx="11">
                  <c:v>491.94029850746267</c:v>
                </c:pt>
              </c:numCache>
            </c:numRef>
          </c:val>
        </c:ser>
        <c:marker val="1"/>
        <c:axId val="91868544"/>
        <c:axId val="92055040"/>
      </c:lineChart>
      <c:catAx>
        <c:axId val="9186854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055040"/>
        <c:crossesAt val="0"/>
        <c:auto val="1"/>
        <c:lblAlgn val="ctr"/>
        <c:lblOffset val="100"/>
      </c:catAx>
      <c:valAx>
        <c:axId val="920550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86854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905"/>
          <c:w val="0.52571251548946718"/>
          <c:h val="0.11075973149777101"/>
        </c:manualLayout>
      </c:layout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0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2034.7413268411442</c:v>
                </c:pt>
                <c:pt idx="1">
                  <c:v>3182.4676613091924</c:v>
                </c:pt>
                <c:pt idx="2">
                  <c:v>1116.49908703591</c:v>
                </c:pt>
                <c:pt idx="3">
                  <c:v>2913.239262464996</c:v>
                </c:pt>
                <c:pt idx="4">
                  <c:v>1985.1771150334753</c:v>
                </c:pt>
                <c:pt idx="5">
                  <c:v>0</c:v>
                </c:pt>
                <c:pt idx="6">
                  <c:v>2039.1116121758737</c:v>
                </c:pt>
                <c:pt idx="7">
                  <c:v>2436.4752477285688</c:v>
                </c:pt>
                <c:pt idx="8">
                  <c:v>2902.3311949639788</c:v>
                </c:pt>
                <c:pt idx="9">
                  <c:v>2128.6524650030433</c:v>
                </c:pt>
                <c:pt idx="10">
                  <c:v>1976.4380148503335</c:v>
                </c:pt>
                <c:pt idx="11">
                  <c:v>915.63359707851487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1046.4459651069601</c:v>
                </c:pt>
                <c:pt idx="1">
                  <c:v>1000.7274520683065</c:v>
                </c:pt>
                <c:pt idx="2">
                  <c:v>2914.5435418403849</c:v>
                </c:pt>
                <c:pt idx="3">
                  <c:v>2204.648295419518</c:v>
                </c:pt>
                <c:pt idx="4">
                  <c:v>2033.9839265212402</c:v>
                </c:pt>
                <c:pt idx="5">
                  <c:v>985.48794772208862</c:v>
                </c:pt>
                <c:pt idx="6">
                  <c:v>1835.3157290470724</c:v>
                </c:pt>
                <c:pt idx="7">
                  <c:v>1028.666543369706</c:v>
                </c:pt>
                <c:pt idx="8">
                  <c:v>2021.7742432649036</c:v>
                </c:pt>
                <c:pt idx="9">
                  <c:v>1970.9758954441772</c:v>
                </c:pt>
                <c:pt idx="10">
                  <c:v>132.44546498277842</c:v>
                </c:pt>
                <c:pt idx="11">
                  <c:v>1882.0787867579065</c:v>
                </c:pt>
              </c:numCache>
            </c:numRef>
          </c:val>
        </c:ser>
        <c:marker val="1"/>
        <c:axId val="92879872"/>
        <c:axId val="93096576"/>
      </c:lineChart>
      <c:catAx>
        <c:axId val="928798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096576"/>
        <c:crossesAt val="0"/>
        <c:auto val="1"/>
        <c:lblAlgn val="ctr"/>
        <c:lblOffset val="100"/>
      </c:catAx>
      <c:valAx>
        <c:axId val="930965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87987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91"/>
        </c:manualLayout>
      </c:layout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559</c:v>
                </c:pt>
                <c:pt idx="1">
                  <c:v>426</c:v>
                </c:pt>
                <c:pt idx="2">
                  <c:v>425</c:v>
                </c:pt>
                <c:pt idx="3">
                  <c:v>567</c:v>
                </c:pt>
                <c:pt idx="4">
                  <c:v>498</c:v>
                </c:pt>
                <c:pt idx="5">
                  <c:v>516</c:v>
                </c:pt>
                <c:pt idx="6">
                  <c:v>666</c:v>
                </c:pt>
                <c:pt idx="7">
                  <c:v>604</c:v>
                </c:pt>
                <c:pt idx="8">
                  <c:v>662</c:v>
                </c:pt>
                <c:pt idx="9">
                  <c:v>583</c:v>
                </c:pt>
                <c:pt idx="10">
                  <c:v>541</c:v>
                </c:pt>
                <c:pt idx="11">
                  <c:v>513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463</c:v>
                </c:pt>
                <c:pt idx="1">
                  <c:v>505</c:v>
                </c:pt>
                <c:pt idx="2">
                  <c:v>452</c:v>
                </c:pt>
                <c:pt idx="3">
                  <c:v>421</c:v>
                </c:pt>
                <c:pt idx="4">
                  <c:v>498</c:v>
                </c:pt>
                <c:pt idx="5">
                  <c:v>396</c:v>
                </c:pt>
                <c:pt idx="6">
                  <c:v>418</c:v>
                </c:pt>
                <c:pt idx="7">
                  <c:v>407</c:v>
                </c:pt>
                <c:pt idx="8">
                  <c:v>627</c:v>
                </c:pt>
                <c:pt idx="9">
                  <c:v>545</c:v>
                </c:pt>
                <c:pt idx="10">
                  <c:v>455</c:v>
                </c:pt>
                <c:pt idx="11">
                  <c:v>653</c:v>
                </c:pt>
              </c:numCache>
            </c:numRef>
          </c:val>
        </c:ser>
        <c:marker val="1"/>
        <c:axId val="94445568"/>
        <c:axId val="95870336"/>
      </c:lineChart>
      <c:catAx>
        <c:axId val="9444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5870336"/>
        <c:crosses val="autoZero"/>
        <c:auto val="1"/>
        <c:lblAlgn val="ctr"/>
        <c:lblOffset val="100"/>
      </c:catAx>
      <c:valAx>
        <c:axId val="958703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4455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644"/>
          <c:y val="0.85056911988823958"/>
          <c:w val="0.36796145739235586"/>
          <c:h val="0.12152495554991223"/>
        </c:manualLayout>
      </c:layout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269.62112514351321</v>
          </cell>
          <cell r="D61">
            <v>586.54420206659017</v>
          </cell>
          <cell r="E61">
            <v>1196.7393800229622</v>
          </cell>
          <cell r="F61">
            <v>742.64064293915033</v>
          </cell>
          <cell r="G61">
            <v>1442.7095292766935</v>
          </cell>
          <cell r="H61">
            <v>771.02181400688869</v>
          </cell>
          <cell r="I61">
            <v>1168.3582089552237</v>
          </cell>
          <cell r="J61">
            <v>1026.4523536165327</v>
          </cell>
          <cell r="K61">
            <v>1286.6130884041331</v>
          </cell>
          <cell r="L61">
            <v>766.2916188289322</v>
          </cell>
          <cell r="M61">
            <v>1059.5637198622273</v>
          </cell>
          <cell r="N61">
            <v>491.94029850746267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236.76888387824127</v>
          </cell>
          <cell r="D61">
            <v>1034.0518602029313</v>
          </cell>
          <cell r="E61">
            <v>623.33032694475764</v>
          </cell>
          <cell r="F61">
            <v>831.10710259301015</v>
          </cell>
          <cell r="G61">
            <v>724.80270574971814</v>
          </cell>
          <cell r="H61">
            <v>777.95490417136421</v>
          </cell>
          <cell r="I61">
            <v>246.43291995490418</v>
          </cell>
          <cell r="J61">
            <v>251.26493799323561</v>
          </cell>
          <cell r="K61">
            <v>463.87373167981957</v>
          </cell>
          <cell r="L61">
            <v>676.48252536640359</v>
          </cell>
          <cell r="M61">
            <v>671.65050732807219</v>
          </cell>
          <cell r="N61">
            <v>251.26493799323561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1046.4459651069601</v>
          </cell>
          <cell r="D60">
            <v>1000.7274520683065</v>
          </cell>
          <cell r="E60">
            <v>2914.5435418403849</v>
          </cell>
          <cell r="F60">
            <v>2204.648295419518</v>
          </cell>
          <cell r="G60">
            <v>2033.9839265212402</v>
          </cell>
          <cell r="H60">
            <v>985.48794772208862</v>
          </cell>
          <cell r="I60">
            <v>1835.3157290470724</v>
          </cell>
          <cell r="J60">
            <v>1028.666543369706</v>
          </cell>
          <cell r="K60">
            <v>2021.7742432649036</v>
          </cell>
          <cell r="L60">
            <v>1970.9758954441772</v>
          </cell>
          <cell r="M60">
            <v>132.44546498277842</v>
          </cell>
          <cell r="N60">
            <v>1882.0787867579065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2034.7413268411442</v>
          </cell>
          <cell r="D60">
            <v>3182.4676613091924</v>
          </cell>
          <cell r="E60">
            <v>1116.49908703591</v>
          </cell>
          <cell r="F60">
            <v>2913.239262464996</v>
          </cell>
          <cell r="G60">
            <v>1985.1771150334753</v>
          </cell>
          <cell r="H60">
            <v>0</v>
          </cell>
          <cell r="I60">
            <v>2039.1116121758737</v>
          </cell>
          <cell r="J60">
            <v>2436.4752477285688</v>
          </cell>
          <cell r="K60">
            <v>2902.3311949639788</v>
          </cell>
          <cell r="L60">
            <v>2128.6524650030433</v>
          </cell>
          <cell r="M60">
            <v>1976.4380148503335</v>
          </cell>
          <cell r="N60">
            <v>915.63359707851487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5">
          <cell r="F15">
            <v>70822.922880272687</v>
          </cell>
          <cell r="G15">
            <v>67961.567959096719</v>
          </cell>
          <cell r="H15">
            <v>72054.651327936372</v>
          </cell>
          <cell r="I15">
            <v>75015.480755574492</v>
          </cell>
          <cell r="J15">
            <v>85273.057804289158</v>
          </cell>
          <cell r="K15">
            <v>78368.356767504622</v>
          </cell>
          <cell r="L15">
            <v>87970.572361880419</v>
          </cell>
          <cell r="M15">
            <v>89351.512569237326</v>
          </cell>
          <cell r="N15">
            <v>81416.95781849169</v>
          </cell>
          <cell r="O15">
            <v>71797.1878994461</v>
          </cell>
          <cell r="P15">
            <v>73154.722340576627</v>
          </cell>
          <cell r="Q15">
            <v>73628.689106660982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5">
          <cell r="F15">
            <v>67394.486638537273</v>
          </cell>
          <cell r="G15">
            <v>58304.067510548521</v>
          </cell>
          <cell r="H15">
            <v>84761.527426160334</v>
          </cell>
          <cell r="I15">
            <v>77799.037974683539</v>
          </cell>
          <cell r="J15">
            <v>85412.565400843887</v>
          </cell>
          <cell r="K15">
            <v>80529.780590717302</v>
          </cell>
          <cell r="L15">
            <v>86063.603375527426</v>
          </cell>
          <cell r="M15">
            <v>92314.773558368499</v>
          </cell>
          <cell r="N15">
            <v>83260.523206751051</v>
          </cell>
          <cell r="O15">
            <v>80204.261603375533</v>
          </cell>
          <cell r="P15">
            <v>70601.451476793256</v>
          </cell>
          <cell r="Q15">
            <v>68322.818565400841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5" sqref="S15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2060</v>
      </c>
      <c r="C7" s="15">
        <f>[5]GUADALHORCE!F15</f>
        <v>70822.922880272687</v>
      </c>
      <c r="D7" s="16">
        <f>[5]GUADALHORCE!G15</f>
        <v>67961.567959096719</v>
      </c>
      <c r="E7" s="16">
        <f>[5]GUADALHORCE!H15</f>
        <v>72054.651327936372</v>
      </c>
      <c r="F7" s="16">
        <f>[5]GUADALHORCE!I15</f>
        <v>75015.480755574492</v>
      </c>
      <c r="G7" s="16">
        <f>[5]GUADALHORCE!J15</f>
        <v>85273.057804289158</v>
      </c>
      <c r="H7" s="16">
        <f>[5]GUADALHORCE!K15</f>
        <v>78368.356767504622</v>
      </c>
      <c r="I7" s="16">
        <f>[5]GUADALHORCE!L15</f>
        <v>87970.572361880419</v>
      </c>
      <c r="J7" s="16">
        <f>[5]GUADALHORCE!M15</f>
        <v>89351.512569237326</v>
      </c>
      <c r="K7" s="16">
        <f>[5]GUADALHORCE!N15</f>
        <v>81416.95781849169</v>
      </c>
      <c r="L7" s="16">
        <f>[5]GUADALHORCE!O15</f>
        <v>71797.1878994461</v>
      </c>
      <c r="M7" s="16">
        <f>[5]GUADALHORCE!P15</f>
        <v>73154.722340576627</v>
      </c>
      <c r="N7" s="15">
        <f>[5]GUADALHORCE!Q15</f>
        <v>73628.689106660982</v>
      </c>
      <c r="O7" s="45">
        <f>SUM(C7:N7)</f>
        <v>926815.67959096725</v>
      </c>
      <c r="P7" s="46">
        <f>O7/B7</f>
        <v>449.91052407328505</v>
      </c>
      <c r="Q7" s="47">
        <f>P7/1000</f>
        <v>0.44991052407328502</v>
      </c>
    </row>
    <row r="8" spans="1:17" s="6" customFormat="1" ht="16.8" customHeight="1" thickBot="1">
      <c r="A8" s="18">
        <v>2015</v>
      </c>
      <c r="B8" s="27">
        <v>2143</v>
      </c>
      <c r="C8" s="30">
        <f>[6]GUADALHORCE!F15</f>
        <v>67394.486638537273</v>
      </c>
      <c r="D8" s="19">
        <f>[6]GUADALHORCE!G15</f>
        <v>58304.067510548521</v>
      </c>
      <c r="E8" s="19">
        <f>[6]GUADALHORCE!H15</f>
        <v>84761.527426160334</v>
      </c>
      <c r="F8" s="19">
        <f>[6]GUADALHORCE!I15</f>
        <v>77799.037974683539</v>
      </c>
      <c r="G8" s="19">
        <f>[6]GUADALHORCE!J15</f>
        <v>85412.565400843887</v>
      </c>
      <c r="H8" s="19">
        <f>[6]GUADALHORCE!K15</f>
        <v>80529.780590717302</v>
      </c>
      <c r="I8" s="19">
        <f>[6]GUADALHORCE!L15</f>
        <v>86063.603375527426</v>
      </c>
      <c r="J8" s="19">
        <f>[6]GUADALHORCE!M15</f>
        <v>92314.773558368499</v>
      </c>
      <c r="K8" s="19">
        <f>[6]GUADALHORCE!N15</f>
        <v>83260.523206751051</v>
      </c>
      <c r="L8" s="19">
        <f>[6]GUADALHORCE!O15</f>
        <v>80204.261603375533</v>
      </c>
      <c r="M8" s="19">
        <f>[6]GUADALHORCE!P15</f>
        <v>70601.451476793256</v>
      </c>
      <c r="N8" s="30">
        <f>[6]GUADALHORCE!Q15</f>
        <v>68322.818565400841</v>
      </c>
      <c r="O8" s="42">
        <f>SUM(C8:N8)</f>
        <v>934968.89732770761</v>
      </c>
      <c r="P8" s="43">
        <f>O8/B8</f>
        <v>436.2897327707455</v>
      </c>
      <c r="Q8" s="44">
        <f>P8/1000</f>
        <v>0.43628973277074551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V19" sqref="V19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2060</v>
      </c>
      <c r="C7" s="15">
        <f>'[1]Por Municipio - 2016'!C61</f>
        <v>269.62112514351321</v>
      </c>
      <c r="D7" s="16">
        <f>'[1]Por Municipio - 2016'!D61</f>
        <v>586.54420206659017</v>
      </c>
      <c r="E7" s="16">
        <f>'[1]Por Municipio - 2016'!E61</f>
        <v>1196.7393800229622</v>
      </c>
      <c r="F7" s="16">
        <f>'[1]Por Municipio - 2016'!F61</f>
        <v>742.64064293915033</v>
      </c>
      <c r="G7" s="16">
        <f>'[1]Por Municipio - 2016'!G61</f>
        <v>1442.7095292766935</v>
      </c>
      <c r="H7" s="16">
        <f>'[1]Por Municipio - 2016'!H61</f>
        <v>771.02181400688869</v>
      </c>
      <c r="I7" s="16">
        <f>'[1]Por Municipio - 2016'!I61</f>
        <v>1168.3582089552237</v>
      </c>
      <c r="J7" s="16">
        <f>'[1]Por Municipio - 2016'!J61</f>
        <v>1026.4523536165327</v>
      </c>
      <c r="K7" s="16">
        <f>'[1]Por Municipio - 2016'!K61</f>
        <v>1286.6130884041331</v>
      </c>
      <c r="L7" s="16">
        <f>'[1]Por Municipio - 2016'!L61</f>
        <v>766.2916188289322</v>
      </c>
      <c r="M7" s="16">
        <f>'[1]Por Municipio - 2016'!M61</f>
        <v>1059.5637198622273</v>
      </c>
      <c r="N7" s="15">
        <f>'[1]Por Municipio - 2016'!N61</f>
        <v>491.94029850746267</v>
      </c>
      <c r="O7" s="45">
        <f>SUM(C7:N7)</f>
        <v>10808.495981630311</v>
      </c>
      <c r="P7" s="48">
        <f>O7/B7</f>
        <v>5.2468427095292771</v>
      </c>
      <c r="Q7" s="49">
        <f>P7/1000</f>
        <v>5.2468427095292772E-3</v>
      </c>
    </row>
    <row r="8" spans="1:17" s="7" customFormat="1" ht="16.8" customHeight="1" thickBot="1">
      <c r="A8" s="18">
        <v>2015</v>
      </c>
      <c r="B8" s="27">
        <v>2143</v>
      </c>
      <c r="C8" s="30">
        <f>'[2]Por Municipio - 2015'!C61</f>
        <v>236.76888387824127</v>
      </c>
      <c r="D8" s="19">
        <f>'[2]Por Municipio - 2015'!D61</f>
        <v>1034.0518602029313</v>
      </c>
      <c r="E8" s="19">
        <f>'[2]Por Municipio - 2015'!E61</f>
        <v>623.33032694475764</v>
      </c>
      <c r="F8" s="19">
        <f>'[2]Por Municipio - 2015'!F61</f>
        <v>831.10710259301015</v>
      </c>
      <c r="G8" s="19">
        <f>'[2]Por Municipio - 2015'!G61</f>
        <v>724.80270574971814</v>
      </c>
      <c r="H8" s="19">
        <f>'[2]Por Municipio - 2015'!H61</f>
        <v>777.95490417136421</v>
      </c>
      <c r="I8" s="19">
        <f>'[2]Por Municipio - 2015'!I61</f>
        <v>246.43291995490418</v>
      </c>
      <c r="J8" s="19">
        <f>'[2]Por Municipio - 2015'!J61</f>
        <v>251.26493799323561</v>
      </c>
      <c r="K8" s="19">
        <f>'[2]Por Municipio - 2015'!K61</f>
        <v>463.87373167981957</v>
      </c>
      <c r="L8" s="19">
        <f>'[2]Por Municipio - 2015'!L61</f>
        <v>676.48252536640359</v>
      </c>
      <c r="M8" s="19">
        <f>'[2]Por Municipio - 2015'!M61</f>
        <v>671.65050732807219</v>
      </c>
      <c r="N8" s="30">
        <f>'[2]Por Municipio - 2015'!N61</f>
        <v>251.26493799323561</v>
      </c>
      <c r="O8" s="42">
        <f>SUM(C8:N8)</f>
        <v>6788.9853438556938</v>
      </c>
      <c r="P8" s="50">
        <f>O8/B8</f>
        <v>3.1679819616685458</v>
      </c>
      <c r="Q8" s="51">
        <f>P8/1000</f>
        <v>3.1679819616685458E-3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2060</v>
      </c>
      <c r="C7" s="25">
        <f>'[3]VIDRIO POR MUNICIPIOS'!C60</f>
        <v>1046.4459651069601</v>
      </c>
      <c r="D7" s="16">
        <f>'[3]VIDRIO POR MUNICIPIOS'!D60</f>
        <v>1000.7274520683065</v>
      </c>
      <c r="E7" s="16">
        <f>'[3]VIDRIO POR MUNICIPIOS'!E60</f>
        <v>2914.5435418403849</v>
      </c>
      <c r="F7" s="16">
        <f>'[3]VIDRIO POR MUNICIPIOS'!F60</f>
        <v>2204.648295419518</v>
      </c>
      <c r="G7" s="16">
        <f>'[3]VIDRIO POR MUNICIPIOS'!G60</f>
        <v>2033.9839265212402</v>
      </c>
      <c r="H7" s="16">
        <f>'[3]VIDRIO POR MUNICIPIOS'!H60</f>
        <v>985.48794772208862</v>
      </c>
      <c r="I7" s="16">
        <f>'[3]VIDRIO POR MUNICIPIOS'!I60</f>
        <v>1835.3157290470724</v>
      </c>
      <c r="J7" s="16">
        <f>'[3]VIDRIO POR MUNICIPIOS'!J60</f>
        <v>1028.666543369706</v>
      </c>
      <c r="K7" s="16">
        <f>'[3]VIDRIO POR MUNICIPIOS'!K60</f>
        <v>2021.7742432649036</v>
      </c>
      <c r="L7" s="16">
        <f>'[3]VIDRIO POR MUNICIPIOS'!L60</f>
        <v>1970.9758954441772</v>
      </c>
      <c r="M7" s="16">
        <f>'[3]VIDRIO POR MUNICIPIOS'!M60</f>
        <v>132.44546498277842</v>
      </c>
      <c r="N7" s="69">
        <f>'[3]VIDRIO POR MUNICIPIOS'!N60</f>
        <v>1882.0787867579065</v>
      </c>
      <c r="O7" s="67">
        <f>SUM(C7:N7)</f>
        <v>19057.093791545041</v>
      </c>
      <c r="P7" s="52">
        <f>O7/B7</f>
        <v>9.251016403662641</v>
      </c>
      <c r="Q7" s="53">
        <f>P7/1000</f>
        <v>9.2510164036626406E-3</v>
      </c>
    </row>
    <row r="8" spans="1:17" s="4" customFormat="1" ht="16.8" customHeight="1" thickBot="1">
      <c r="A8" s="18">
        <v>2015</v>
      </c>
      <c r="B8" s="27">
        <v>2143</v>
      </c>
      <c r="C8" s="23">
        <f>'[4]VIDRIO POR MUNICIPIOS'!C60</f>
        <v>2034.7413268411442</v>
      </c>
      <c r="D8" s="70">
        <f>'[4]VIDRIO POR MUNICIPIOS'!D60</f>
        <v>3182.4676613091924</v>
      </c>
      <c r="E8" s="70">
        <f>'[4]VIDRIO POR MUNICIPIOS'!E60</f>
        <v>1116.49908703591</v>
      </c>
      <c r="F8" s="70">
        <f>'[4]VIDRIO POR MUNICIPIOS'!F60</f>
        <v>2913.239262464996</v>
      </c>
      <c r="G8" s="70">
        <f>'[4]VIDRIO POR MUNICIPIOS'!G60</f>
        <v>1985.1771150334753</v>
      </c>
      <c r="H8" s="70">
        <f>'[4]VIDRIO POR MUNICIPIOS'!H60</f>
        <v>0</v>
      </c>
      <c r="I8" s="70">
        <f>'[4]VIDRIO POR MUNICIPIOS'!I60</f>
        <v>2039.1116121758737</v>
      </c>
      <c r="J8" s="70">
        <f>'[4]VIDRIO POR MUNICIPIOS'!J60</f>
        <v>2436.4752477285688</v>
      </c>
      <c r="K8" s="70">
        <f>'[4]VIDRIO POR MUNICIPIOS'!K60</f>
        <v>2902.3311949639788</v>
      </c>
      <c r="L8" s="70">
        <f>'[4]VIDRIO POR MUNICIPIOS'!L60</f>
        <v>2128.6524650030433</v>
      </c>
      <c r="M8" s="70">
        <f>'[4]VIDRIO POR MUNICIPIOS'!M60</f>
        <v>1976.4380148503335</v>
      </c>
      <c r="N8" s="71">
        <f>'[4]VIDRIO POR MUNICIPIOS'!N60</f>
        <v>915.63359707851487</v>
      </c>
      <c r="O8" s="68">
        <f>SUM(C8:N8)</f>
        <v>23630.766584485031</v>
      </c>
      <c r="P8" s="54">
        <f>O8/B8</f>
        <v>11.026955942363523</v>
      </c>
      <c r="Q8" s="55">
        <f>P8/1000</f>
        <v>1.1026955942363524E-2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2060</v>
      </c>
      <c r="C7" s="56">
        <v>463</v>
      </c>
      <c r="D7" s="57">
        <v>505</v>
      </c>
      <c r="E7" s="58">
        <v>452</v>
      </c>
      <c r="F7" s="58">
        <v>421</v>
      </c>
      <c r="G7" s="58">
        <v>498</v>
      </c>
      <c r="H7" s="58">
        <v>396</v>
      </c>
      <c r="I7" s="58">
        <v>418</v>
      </c>
      <c r="J7" s="58">
        <v>407</v>
      </c>
      <c r="K7" s="58">
        <v>627</v>
      </c>
      <c r="L7" s="58">
        <v>545</v>
      </c>
      <c r="M7" s="58">
        <v>455</v>
      </c>
      <c r="N7" s="57">
        <v>653</v>
      </c>
      <c r="O7" s="65">
        <f>SUM(C7:N7)</f>
        <v>5840</v>
      </c>
      <c r="P7" s="66">
        <f>O7/B7</f>
        <v>2.8349514563106797</v>
      </c>
      <c r="Q7" s="59">
        <f>P7/1000</f>
        <v>2.8349514563106798E-3</v>
      </c>
    </row>
    <row r="8" spans="1:17" s="4" customFormat="1" ht="16.8" customHeight="1" thickBot="1">
      <c r="A8" s="36">
        <v>2015</v>
      </c>
      <c r="B8" s="34">
        <v>2143</v>
      </c>
      <c r="C8" s="60">
        <v>559</v>
      </c>
      <c r="D8" s="61">
        <v>426</v>
      </c>
      <c r="E8" s="62">
        <v>425</v>
      </c>
      <c r="F8" s="62">
        <v>567</v>
      </c>
      <c r="G8" s="62">
        <v>498</v>
      </c>
      <c r="H8" s="62">
        <v>516</v>
      </c>
      <c r="I8" s="62">
        <v>666</v>
      </c>
      <c r="J8" s="62">
        <v>604</v>
      </c>
      <c r="K8" s="62">
        <v>662</v>
      </c>
      <c r="L8" s="62">
        <v>583</v>
      </c>
      <c r="M8" s="62">
        <v>541</v>
      </c>
      <c r="N8" s="63">
        <v>513</v>
      </c>
      <c r="O8" s="40">
        <f>SUM(C8:N8)</f>
        <v>6560</v>
      </c>
      <c r="P8" s="64">
        <f>O8/B8</f>
        <v>3.0611292580494633</v>
      </c>
      <c r="Q8" s="41">
        <f>P8/1000</f>
        <v>3.0611292580494634E-3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