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<sst xmlns="http://schemas.openxmlformats.org/spreadsheetml/2006/main" count="76" uniqueCount="23">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</sst>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56494.418809934599</c:v>
                </c:pt>
                <c:pt idx="1">
                  <c:v>51396.573446214337</c:v>
                </c:pt>
                <c:pt idx="2">
                  <c:v>57279.063515628135</c:v>
                </c:pt>
                <c:pt idx="3">
                  <c:v>60451.815592023435</c:v>
                </c:pt>
                <c:pt idx="4">
                  <c:v>60039.056293383619</c:v>
                </c:pt>
                <c:pt idx="5">
                  <c:v>62429.843919271356</c:v>
                </c:pt>
                <c:pt idx="6">
                  <c:v>63394.735786221565</c:v>
                </c:pt>
                <c:pt idx="7">
                  <c:v>64433.334670786018</c:v>
                </c:pt>
                <c:pt idx="8">
                  <c:v>63082.486057055728</c:v>
                </c:pt>
                <c:pt idx="9">
                  <c:v>60836.432211210529</c:v>
                </c:pt>
                <c:pt idx="10">
                  <c:v>57112.887694097823</c:v>
                </c:pt>
                <c:pt idx="11">
                  <c:v>54961.31284355816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58850.568960622899</c:v>
                </c:pt>
                <c:pt idx="1">
                  <c:v>49045.472241372321</c:v>
                </c:pt>
                <c:pt idx="2">
                  <c:v>57969.735999026721</c:v>
                </c:pt>
                <c:pt idx="3">
                  <c:v>57984.39433878097</c:v>
                </c:pt>
                <c:pt idx="4">
                  <c:v>62392.556875785718</c:v>
                </c:pt>
                <c:pt idx="5">
                  <c:v>63284.050448112248</c:v>
                </c:pt>
                <c:pt idx="6">
                  <c:v>61626.325479540938</c:v>
                </c:pt>
                <c:pt idx="7">
                  <c:v>67662.896305608505</c:v>
                </c:pt>
                <c:pt idx="8">
                  <c:v>61285.18593616935</c:v>
                </c:pt>
                <c:pt idx="9">
                  <c:v>54198.544953161116</c:v>
                </c:pt>
                <c:pt idx="10">
                  <c:v>56357.984914230095</c:v>
                </c:pt>
                <c:pt idx="11">
                  <c:v>59191.708503994487</c:v>
                </c:pt>
              </c:numCache>
            </c:numRef>
          </c:val>
        </c:ser>
        <c:marker val="1"/>
        <c:axId val="90740608"/>
        <c:axId val="91435392"/>
      </c:lineChart>
      <c:catAx>
        <c:axId val="907406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435392"/>
        <c:crossesAt val="0"/>
        <c:auto val="1"/>
        <c:lblAlgn val="ctr"/>
        <c:lblOffset val="100"/>
      </c:catAx>
      <c:valAx>
        <c:axId val="914353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74060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583"/>
          <c:w val="0.52418879056047263"/>
          <c:h val="7.5527441092335404E-2"/>
        </c:manualLayout>
      </c:layout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34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1039.1438658428951</c:v>
                </c:pt>
                <c:pt idx="1">
                  <c:v>729.61165048543683</c:v>
                </c:pt>
                <c:pt idx="2">
                  <c:v>2572.0653133274491</c:v>
                </c:pt>
                <c:pt idx="3">
                  <c:v>427.44924977934687</c:v>
                </c:pt>
                <c:pt idx="4">
                  <c:v>891.747572815534</c:v>
                </c:pt>
                <c:pt idx="5">
                  <c:v>582.21535745807591</c:v>
                </c:pt>
                <c:pt idx="6">
                  <c:v>1075.9929390997352</c:v>
                </c:pt>
                <c:pt idx="7">
                  <c:v>1488.7025595763459</c:v>
                </c:pt>
                <c:pt idx="8">
                  <c:v>707.50220653133283</c:v>
                </c:pt>
                <c:pt idx="9">
                  <c:v>2343.6010591350396</c:v>
                </c:pt>
                <c:pt idx="10">
                  <c:v>1577.1403353927626</c:v>
                </c:pt>
                <c:pt idx="11">
                  <c:v>781.20035304501323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800.75321222862203</c:v>
                </c:pt>
                <c:pt idx="1">
                  <c:v>778.91448825875057</c:v>
                </c:pt>
                <c:pt idx="2">
                  <c:v>786.19406291537439</c:v>
                </c:pt>
                <c:pt idx="3">
                  <c:v>975.46300398759411</c:v>
                </c:pt>
                <c:pt idx="4">
                  <c:v>1230.2481169694283</c:v>
                </c:pt>
                <c:pt idx="5">
                  <c:v>662.44129375276918</c:v>
                </c:pt>
                <c:pt idx="6">
                  <c:v>837.15108551174114</c:v>
                </c:pt>
                <c:pt idx="7">
                  <c:v>1288.4847142224191</c:v>
                </c:pt>
                <c:pt idx="8">
                  <c:v>1273.9255649091715</c:v>
                </c:pt>
                <c:pt idx="9">
                  <c:v>604.20469649977849</c:v>
                </c:pt>
                <c:pt idx="10">
                  <c:v>1419.5170580416482</c:v>
                </c:pt>
                <c:pt idx="11">
                  <c:v>757.0757642888791</c:v>
                </c:pt>
              </c:numCache>
            </c:numRef>
          </c:val>
        </c:ser>
        <c:marker val="1"/>
        <c:axId val="92746496"/>
        <c:axId val="96219520"/>
      </c:lineChart>
      <c:catAx>
        <c:axId val="927464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6219520"/>
        <c:crossesAt val="0"/>
        <c:auto val="1"/>
        <c:lblAlgn val="ctr"/>
        <c:lblOffset val="100"/>
      </c:catAx>
      <c:valAx>
        <c:axId val="96219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7464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761"/>
          <c:w val="0.52571251548946718"/>
          <c:h val="0.11075973149777101"/>
        </c:manualLayout>
      </c:layout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03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4414.7524752475247</c:v>
                </c:pt>
                <c:pt idx="1">
                  <c:v>3488.8118811881191</c:v>
                </c:pt>
                <c:pt idx="2">
                  <c:v>4288.3339455602163</c:v>
                </c:pt>
                <c:pt idx="3">
                  <c:v>2177.0627062706271</c:v>
                </c:pt>
                <c:pt idx="4">
                  <c:v>5017.2710627404413</c:v>
                </c:pt>
                <c:pt idx="5">
                  <c:v>4267.86654592983</c:v>
                </c:pt>
                <c:pt idx="6">
                  <c:v>4770.8633538073391</c:v>
                </c:pt>
                <c:pt idx="7">
                  <c:v>4724.8545035694251</c:v>
                </c:pt>
                <c:pt idx="8">
                  <c:v>1951.0891089108911</c:v>
                </c:pt>
                <c:pt idx="9">
                  <c:v>2138.4818481848183</c:v>
                </c:pt>
                <c:pt idx="10">
                  <c:v>3741.8344025947031</c:v>
                </c:pt>
                <c:pt idx="11">
                  <c:v>1989.6699669966997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2084.9103448275864</c:v>
                </c:pt>
                <c:pt idx="1">
                  <c:v>0</c:v>
                </c:pt>
                <c:pt idx="2">
                  <c:v>3380.0692342365774</c:v>
                </c:pt>
                <c:pt idx="3">
                  <c:v>1705.3206896551726</c:v>
                </c:pt>
                <c:pt idx="4">
                  <c:v>2175.5586206896555</c:v>
                </c:pt>
                <c:pt idx="5">
                  <c:v>3869.5482758620692</c:v>
                </c:pt>
                <c:pt idx="6">
                  <c:v>2311.531034482759</c:v>
                </c:pt>
                <c:pt idx="7">
                  <c:v>3115.4059303178979</c:v>
                </c:pt>
                <c:pt idx="8">
                  <c:v>4418.4748958351393</c:v>
                </c:pt>
                <c:pt idx="9">
                  <c:v>4462.8476598302159</c:v>
                </c:pt>
                <c:pt idx="10">
                  <c:v>4375.3279040469715</c:v>
                </c:pt>
                <c:pt idx="11">
                  <c:v>5883.5508792612245</c:v>
                </c:pt>
              </c:numCache>
            </c:numRef>
          </c:val>
        </c:ser>
        <c:marker val="1"/>
        <c:axId val="99664640"/>
        <c:axId val="99666176"/>
      </c:lineChart>
      <c:catAx>
        <c:axId val="996646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666176"/>
        <c:crossesAt val="0"/>
        <c:auto val="1"/>
        <c:lblAlgn val="ctr"/>
        <c:lblOffset val="100"/>
      </c:catAx>
      <c:valAx>
        <c:axId val="996661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966464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02"/>
        </c:manualLayout>
      </c:layout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1135</c:v>
                </c:pt>
                <c:pt idx="1">
                  <c:v>713</c:v>
                </c:pt>
                <c:pt idx="2">
                  <c:v>751</c:v>
                </c:pt>
                <c:pt idx="3">
                  <c:v>1014</c:v>
                </c:pt>
                <c:pt idx="4">
                  <c:v>1129</c:v>
                </c:pt>
                <c:pt idx="5">
                  <c:v>846</c:v>
                </c:pt>
                <c:pt idx="6">
                  <c:v>997</c:v>
                </c:pt>
                <c:pt idx="7">
                  <c:v>1367</c:v>
                </c:pt>
                <c:pt idx="8">
                  <c:v>1508</c:v>
                </c:pt>
                <c:pt idx="9">
                  <c:v>822</c:v>
                </c:pt>
                <c:pt idx="10">
                  <c:v>1041</c:v>
                </c:pt>
                <c:pt idx="11">
                  <c:v>876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917</c:v>
                </c:pt>
                <c:pt idx="1">
                  <c:v>1160</c:v>
                </c:pt>
                <c:pt idx="2">
                  <c:v>893</c:v>
                </c:pt>
                <c:pt idx="3">
                  <c:v>983</c:v>
                </c:pt>
                <c:pt idx="4">
                  <c:v>1017</c:v>
                </c:pt>
                <c:pt idx="5">
                  <c:v>715</c:v>
                </c:pt>
                <c:pt idx="6">
                  <c:v>985</c:v>
                </c:pt>
                <c:pt idx="7">
                  <c:v>1394</c:v>
                </c:pt>
                <c:pt idx="8">
                  <c:v>1311</c:v>
                </c:pt>
                <c:pt idx="9">
                  <c:v>1051</c:v>
                </c:pt>
                <c:pt idx="10">
                  <c:v>1503</c:v>
                </c:pt>
                <c:pt idx="11">
                  <c:v>1155</c:v>
                </c:pt>
              </c:numCache>
            </c:numRef>
          </c:val>
        </c:ser>
        <c:marker val="1"/>
        <c:axId val="100301056"/>
        <c:axId val="100924416"/>
      </c:lineChart>
      <c:catAx>
        <c:axId val="1003010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924416"/>
        <c:crosses val="autoZero"/>
        <c:auto val="1"/>
        <c:lblAlgn val="ctr"/>
        <c:lblOffset val="100"/>
      </c:catAx>
      <c:valAx>
        <c:axId val="1009244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30105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588"/>
          <c:y val="0.85056911988823958"/>
          <c:w val="0.36796145739235536"/>
          <c:h val="0.12152495554991211"/>
        </c:manualLayout>
      </c:layout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6">
          <cell r="F36">
            <v>58850.568960622899</v>
          </cell>
          <cell r="G36">
            <v>49045.472241372321</v>
          </cell>
          <cell r="H36">
            <v>57969.735999026721</v>
          </cell>
          <cell r="I36">
            <v>57984.39433878097</v>
          </cell>
          <cell r="J36">
            <v>62392.556875785718</v>
          </cell>
          <cell r="K36">
            <v>63284.050448112248</v>
          </cell>
          <cell r="L36">
            <v>61626.325479540938</v>
          </cell>
          <cell r="M36">
            <v>67662.896305608505</v>
          </cell>
          <cell r="N36">
            <v>61285.18593616935</v>
          </cell>
          <cell r="O36">
            <v>54198.544953161116</v>
          </cell>
          <cell r="P36">
            <v>56357.984914230095</v>
          </cell>
          <cell r="Q36">
            <v>59191.708503994487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6">
          <cell r="F36">
            <v>56494.418809934599</v>
          </cell>
          <cell r="G36">
            <v>51396.573446214337</v>
          </cell>
          <cell r="H36">
            <v>57279.063515628135</v>
          </cell>
          <cell r="I36">
            <v>60451.815592023435</v>
          </cell>
          <cell r="J36">
            <v>60039.056293383619</v>
          </cell>
          <cell r="K36">
            <v>62429.843919271356</v>
          </cell>
          <cell r="L36">
            <v>63394.735786221565</v>
          </cell>
          <cell r="M36">
            <v>64433.334670786018</v>
          </cell>
          <cell r="N36">
            <v>63082.486057055728</v>
          </cell>
          <cell r="O36">
            <v>60836.432211210529</v>
          </cell>
          <cell r="P36">
            <v>57112.887694097823</v>
          </cell>
          <cell r="Q36">
            <v>54961.31284355816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3">
          <cell r="C53">
            <v>2084.9103448275864</v>
          </cell>
          <cell r="D53">
            <v>0</v>
          </cell>
          <cell r="E53">
            <v>3380.0692342365774</v>
          </cell>
          <cell r="F53">
            <v>1705.3206896551726</v>
          </cell>
          <cell r="G53">
            <v>2175.5586206896555</v>
          </cell>
          <cell r="H53">
            <v>3869.5482758620692</v>
          </cell>
          <cell r="I53">
            <v>2311.531034482759</v>
          </cell>
          <cell r="J53">
            <v>3115.4059303178979</v>
          </cell>
          <cell r="K53">
            <v>4418.4748958351393</v>
          </cell>
          <cell r="L53">
            <v>4462.8476598302159</v>
          </cell>
          <cell r="M53">
            <v>4375.3279040469715</v>
          </cell>
          <cell r="N53">
            <v>5883.5508792612245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3">
          <cell r="C53">
            <v>4414.7524752475247</v>
          </cell>
          <cell r="D53">
            <v>3488.8118811881191</v>
          </cell>
          <cell r="E53">
            <v>4288.3339455602163</v>
          </cell>
          <cell r="F53">
            <v>2177.0627062706271</v>
          </cell>
          <cell r="G53">
            <v>5017.2710627404413</v>
          </cell>
          <cell r="H53">
            <v>4267.86654592983</v>
          </cell>
          <cell r="I53">
            <v>4770.8633538073391</v>
          </cell>
          <cell r="J53">
            <v>4724.8545035694251</v>
          </cell>
          <cell r="K53">
            <v>1951.0891089108911</v>
          </cell>
          <cell r="L53">
            <v>2138.4818481848183</v>
          </cell>
          <cell r="M53">
            <v>3741.8344025947031</v>
          </cell>
          <cell r="N53">
            <v>1989.6699669966997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C54">
            <v>800.75321222862203</v>
          </cell>
          <cell r="D54">
            <v>778.91448825875057</v>
          </cell>
          <cell r="E54">
            <v>786.19406291537439</v>
          </cell>
          <cell r="F54">
            <v>975.46300398759411</v>
          </cell>
          <cell r="G54">
            <v>1230.2481169694283</v>
          </cell>
          <cell r="H54">
            <v>662.44129375276918</v>
          </cell>
          <cell r="I54">
            <v>837.15108551174114</v>
          </cell>
          <cell r="J54">
            <v>1288.4847142224191</v>
          </cell>
          <cell r="K54">
            <v>1273.9255649091715</v>
          </cell>
          <cell r="L54">
            <v>604.20469649977849</v>
          </cell>
          <cell r="M54">
            <v>1419.5170580416482</v>
          </cell>
          <cell r="N54">
            <v>757.0757642888791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C54">
            <v>1039.1438658428951</v>
          </cell>
          <cell r="D54">
            <v>729.61165048543683</v>
          </cell>
          <cell r="E54">
            <v>2572.0653133274491</v>
          </cell>
          <cell r="F54">
            <v>427.44924977934687</v>
          </cell>
          <cell r="G54">
            <v>891.747572815534</v>
          </cell>
          <cell r="H54">
            <v>582.21535745807591</v>
          </cell>
          <cell r="I54">
            <v>1075.9929390997352</v>
          </cell>
          <cell r="J54">
            <v>1488.7025595763459</v>
          </cell>
          <cell r="K54">
            <v>707.50220653133283</v>
          </cell>
          <cell r="L54">
            <v>2343.6010591350396</v>
          </cell>
          <cell r="M54">
            <v>1577.1403353927626</v>
          </cell>
          <cell r="N54">
            <v>781.20035304501323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1643</v>
      </c>
      <c r="C7" s="15">
        <f>[1]ANTEQUERA!F36</f>
        <v>58850.568960622899</v>
      </c>
      <c r="D7" s="16">
        <f>[1]ANTEQUERA!G36</f>
        <v>49045.472241372321</v>
      </c>
      <c r="E7" s="16">
        <f>[1]ANTEQUERA!H36</f>
        <v>57969.735999026721</v>
      </c>
      <c r="F7" s="16">
        <f>[1]ANTEQUERA!I36</f>
        <v>57984.39433878097</v>
      </c>
      <c r="G7" s="16">
        <f>[1]ANTEQUERA!J36</f>
        <v>62392.556875785718</v>
      </c>
      <c r="H7" s="16">
        <f>[1]ANTEQUERA!K36</f>
        <v>63284.050448112248</v>
      </c>
      <c r="I7" s="16">
        <f>[1]ANTEQUERA!L36</f>
        <v>61626.325479540938</v>
      </c>
      <c r="J7" s="16">
        <f>[1]ANTEQUERA!M36</f>
        <v>67662.896305608505</v>
      </c>
      <c r="K7" s="16">
        <f>[1]ANTEQUERA!N36</f>
        <v>61285.18593616935</v>
      </c>
      <c r="L7" s="16">
        <f>[1]ANTEQUERA!O36</f>
        <v>54198.544953161116</v>
      </c>
      <c r="M7" s="16">
        <f>[1]ANTEQUERA!P36</f>
        <v>56357.984914230095</v>
      </c>
      <c r="N7" s="15">
        <f>[1]ANTEQUERA!Q36</f>
        <v>59191.708503994487</v>
      </c>
      <c r="O7" s="45">
        <f>SUM(C7:N7)</f>
        <v>709849.4249564053</v>
      </c>
      <c r="P7" s="46">
        <f>O7/B7</f>
        <v>432.04468956567575</v>
      </c>
      <c r="Q7" s="47">
        <f>P7/1000</f>
        <v>0.43204468956567577</v>
      </c>
    </row>
    <row r="8" spans="1:17" s="6" customFormat="1" ht="16.8" customHeight="1" thickBot="1">
      <c r="A8" s="18">
        <v>2015</v>
      </c>
      <c r="B8" s="27">
        <v>1670</v>
      </c>
      <c r="C8" s="30">
        <f>[2]ANTEQUERA!F36</f>
        <v>56494.418809934599</v>
      </c>
      <c r="D8" s="19">
        <f>[2]ANTEQUERA!G36</f>
        <v>51396.573446214337</v>
      </c>
      <c r="E8" s="19">
        <f>[2]ANTEQUERA!H36</f>
        <v>57279.063515628135</v>
      </c>
      <c r="F8" s="19">
        <f>[2]ANTEQUERA!I36</f>
        <v>60451.815592023435</v>
      </c>
      <c r="G8" s="19">
        <f>[2]ANTEQUERA!J36</f>
        <v>60039.056293383619</v>
      </c>
      <c r="H8" s="19">
        <f>[2]ANTEQUERA!K36</f>
        <v>62429.843919271356</v>
      </c>
      <c r="I8" s="19">
        <f>[2]ANTEQUERA!L36</f>
        <v>63394.735786221565</v>
      </c>
      <c r="J8" s="19">
        <f>[2]ANTEQUERA!M36</f>
        <v>64433.334670786018</v>
      </c>
      <c r="K8" s="19">
        <f>[2]ANTEQUERA!N36</f>
        <v>63082.486057055728</v>
      </c>
      <c r="L8" s="19">
        <f>[2]ANTEQUERA!O36</f>
        <v>60836.432211210529</v>
      </c>
      <c r="M8" s="19">
        <f>[2]ANTEQUERA!P36</f>
        <v>57112.887694097823</v>
      </c>
      <c r="N8" s="30">
        <f>[2]ANTEQUERA!Q36</f>
        <v>54961.31284355816</v>
      </c>
      <c r="O8" s="42">
        <f>SUM(C8:N8)</f>
        <v>711911.96083938528</v>
      </c>
      <c r="P8" s="43">
        <f>O8/B8</f>
        <v>426.29458732897325</v>
      </c>
      <c r="Q8" s="44">
        <f>P8/1000</f>
        <v>0.42629458732897324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A29" sqref="A29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1643</v>
      </c>
      <c r="C7" s="15">
        <f>'[5]Por Municipio - 2016'!C54</f>
        <v>800.75321222862203</v>
      </c>
      <c r="D7" s="16">
        <f>'[5]Por Municipio - 2016'!D54</f>
        <v>778.91448825875057</v>
      </c>
      <c r="E7" s="16">
        <f>'[5]Por Municipio - 2016'!E54</f>
        <v>786.19406291537439</v>
      </c>
      <c r="F7" s="16">
        <f>'[5]Por Municipio - 2016'!F54</f>
        <v>975.46300398759411</v>
      </c>
      <c r="G7" s="16">
        <f>'[5]Por Municipio - 2016'!G54</f>
        <v>1230.2481169694283</v>
      </c>
      <c r="H7" s="16">
        <f>'[5]Por Municipio - 2016'!H54</f>
        <v>662.44129375276918</v>
      </c>
      <c r="I7" s="16">
        <f>'[5]Por Municipio - 2016'!I54</f>
        <v>837.15108551174114</v>
      </c>
      <c r="J7" s="16">
        <f>'[5]Por Municipio - 2016'!J54</f>
        <v>1288.4847142224191</v>
      </c>
      <c r="K7" s="16">
        <f>'[5]Por Municipio - 2016'!K54</f>
        <v>1273.9255649091715</v>
      </c>
      <c r="L7" s="16">
        <f>'[5]Por Municipio - 2016'!L54</f>
        <v>604.20469649977849</v>
      </c>
      <c r="M7" s="16">
        <f>'[5]Por Municipio - 2016'!M54</f>
        <v>1419.5170580416482</v>
      </c>
      <c r="N7" s="15">
        <f>'[5]Por Municipio - 2016'!N54</f>
        <v>757.0757642888791</v>
      </c>
      <c r="O7" s="45">
        <f>SUM(C7:N7)</f>
        <v>11414.373061586177</v>
      </c>
      <c r="P7" s="48">
        <f>O7/B7</f>
        <v>6.947275143996456</v>
      </c>
      <c r="Q7" s="49">
        <f>P7/1000</f>
        <v>6.9472751439964555E-3</v>
      </c>
    </row>
    <row r="8" spans="1:17" s="7" customFormat="1" ht="16.8" customHeight="1" thickBot="1">
      <c r="A8" s="18">
        <v>2015</v>
      </c>
      <c r="B8" s="27">
        <v>1670</v>
      </c>
      <c r="C8" s="30">
        <f>'[6]Por Municipio - 2015'!C54</f>
        <v>1039.1438658428951</v>
      </c>
      <c r="D8" s="19">
        <f>'[6]Por Municipio - 2015'!D54</f>
        <v>729.61165048543683</v>
      </c>
      <c r="E8" s="19">
        <f>'[6]Por Municipio - 2015'!E54</f>
        <v>2572.0653133274491</v>
      </c>
      <c r="F8" s="19">
        <f>'[6]Por Municipio - 2015'!F54</f>
        <v>427.44924977934687</v>
      </c>
      <c r="G8" s="19">
        <f>'[6]Por Municipio - 2015'!G54</f>
        <v>891.747572815534</v>
      </c>
      <c r="H8" s="19">
        <f>'[6]Por Municipio - 2015'!H54</f>
        <v>582.21535745807591</v>
      </c>
      <c r="I8" s="19">
        <f>'[6]Por Municipio - 2015'!I54</f>
        <v>1075.9929390997352</v>
      </c>
      <c r="J8" s="19">
        <f>'[6]Por Municipio - 2015'!J54</f>
        <v>1488.7025595763459</v>
      </c>
      <c r="K8" s="19">
        <f>'[6]Por Municipio - 2015'!K54</f>
        <v>707.50220653133283</v>
      </c>
      <c r="L8" s="19">
        <f>'[6]Por Municipio - 2015'!L54</f>
        <v>2343.6010591350396</v>
      </c>
      <c r="M8" s="19">
        <f>'[6]Por Municipio - 2015'!M54</f>
        <v>1577.1403353927626</v>
      </c>
      <c r="N8" s="30">
        <f>'[6]Por Municipio - 2015'!N54</f>
        <v>781.20035304501323</v>
      </c>
      <c r="O8" s="42">
        <f>SUM(C8:N8)</f>
        <v>14216.372462488969</v>
      </c>
      <c r="P8" s="50">
        <f>O8/B8</f>
        <v>8.5127978817299219</v>
      </c>
      <c r="Q8" s="51">
        <f>P8/1000</f>
        <v>8.5127978817299225E-3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20" sqref="R20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1643</v>
      </c>
      <c r="C7" s="25">
        <f>'[3]VIDRIO POR MUNICIPIOS'!C53</f>
        <v>2084.9103448275864</v>
      </c>
      <c r="D7" s="16">
        <f>'[3]VIDRIO POR MUNICIPIOS'!D53</f>
        <v>0</v>
      </c>
      <c r="E7" s="16">
        <f>'[3]VIDRIO POR MUNICIPIOS'!E53</f>
        <v>3380.0692342365774</v>
      </c>
      <c r="F7" s="16">
        <f>'[3]VIDRIO POR MUNICIPIOS'!F53</f>
        <v>1705.3206896551726</v>
      </c>
      <c r="G7" s="16">
        <f>'[3]VIDRIO POR MUNICIPIOS'!G53</f>
        <v>2175.5586206896555</v>
      </c>
      <c r="H7" s="16">
        <f>'[3]VIDRIO POR MUNICIPIOS'!H53</f>
        <v>3869.5482758620692</v>
      </c>
      <c r="I7" s="16">
        <f>'[3]VIDRIO POR MUNICIPIOS'!I53</f>
        <v>2311.531034482759</v>
      </c>
      <c r="J7" s="16">
        <f>'[3]VIDRIO POR MUNICIPIOS'!J53</f>
        <v>3115.4059303178979</v>
      </c>
      <c r="K7" s="16">
        <f>'[3]VIDRIO POR MUNICIPIOS'!K53</f>
        <v>4418.4748958351393</v>
      </c>
      <c r="L7" s="16">
        <f>'[3]VIDRIO POR MUNICIPIOS'!L53</f>
        <v>4462.8476598302159</v>
      </c>
      <c r="M7" s="16">
        <f>'[3]VIDRIO POR MUNICIPIOS'!M53</f>
        <v>4375.3279040469715</v>
      </c>
      <c r="N7" s="69">
        <f>'[3]VIDRIO POR MUNICIPIOS'!N53</f>
        <v>5883.5508792612245</v>
      </c>
      <c r="O7" s="67">
        <f>SUM(C7:N7)</f>
        <v>37782.545469045268</v>
      </c>
      <c r="P7" s="52">
        <f>O7/B7</f>
        <v>22.996071496680017</v>
      </c>
      <c r="Q7" s="53">
        <f>P7/1000</f>
        <v>2.2996071496680016E-2</v>
      </c>
    </row>
    <row r="8" spans="1:17" s="4" customFormat="1" ht="16.8" customHeight="1" thickBot="1">
      <c r="A8" s="18">
        <v>2015</v>
      </c>
      <c r="B8" s="27">
        <v>1670</v>
      </c>
      <c r="C8" s="23">
        <f>'[4]VIDRIO POR MUNICIPIOS'!C53</f>
        <v>4414.7524752475247</v>
      </c>
      <c r="D8" s="70">
        <f>'[4]VIDRIO POR MUNICIPIOS'!D53</f>
        <v>3488.8118811881191</v>
      </c>
      <c r="E8" s="70">
        <f>'[4]VIDRIO POR MUNICIPIOS'!E53</f>
        <v>4288.3339455602163</v>
      </c>
      <c r="F8" s="70">
        <f>'[4]VIDRIO POR MUNICIPIOS'!F53</f>
        <v>2177.0627062706271</v>
      </c>
      <c r="G8" s="70">
        <f>'[4]VIDRIO POR MUNICIPIOS'!G53</f>
        <v>5017.2710627404413</v>
      </c>
      <c r="H8" s="70">
        <f>'[4]VIDRIO POR MUNICIPIOS'!H53</f>
        <v>4267.86654592983</v>
      </c>
      <c r="I8" s="70">
        <f>'[4]VIDRIO POR MUNICIPIOS'!I53</f>
        <v>4770.8633538073391</v>
      </c>
      <c r="J8" s="70">
        <f>'[4]VIDRIO POR MUNICIPIOS'!J53</f>
        <v>4724.8545035694251</v>
      </c>
      <c r="K8" s="70">
        <f>'[4]VIDRIO POR MUNICIPIOS'!K53</f>
        <v>1951.0891089108911</v>
      </c>
      <c r="L8" s="70">
        <f>'[4]VIDRIO POR MUNICIPIOS'!L53</f>
        <v>2138.4818481848183</v>
      </c>
      <c r="M8" s="70">
        <f>'[4]VIDRIO POR MUNICIPIOS'!M53</f>
        <v>3741.8344025947031</v>
      </c>
      <c r="N8" s="71">
        <f>'[4]VIDRIO POR MUNICIPIOS'!N53</f>
        <v>1989.6699669966997</v>
      </c>
      <c r="O8" s="68">
        <f>SUM(C8:N8)</f>
        <v>42970.891801000638</v>
      </c>
      <c r="P8" s="54">
        <f>O8/B8</f>
        <v>25.731072934730921</v>
      </c>
      <c r="Q8" s="55">
        <f>P8/1000</f>
        <v>2.5731072934730922E-2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1643</v>
      </c>
      <c r="C7" s="56">
        <v>917</v>
      </c>
      <c r="D7" s="57">
        <v>1160</v>
      </c>
      <c r="E7" s="58">
        <v>893</v>
      </c>
      <c r="F7" s="58">
        <v>983</v>
      </c>
      <c r="G7" s="58">
        <v>1017</v>
      </c>
      <c r="H7" s="58">
        <v>715</v>
      </c>
      <c r="I7" s="58">
        <v>985</v>
      </c>
      <c r="J7" s="58">
        <v>1394</v>
      </c>
      <c r="K7" s="58">
        <v>1311</v>
      </c>
      <c r="L7" s="58">
        <v>1051</v>
      </c>
      <c r="M7" s="58">
        <v>1503</v>
      </c>
      <c r="N7" s="57">
        <v>1155</v>
      </c>
      <c r="O7" s="65">
        <f>SUM(C7:N7)</f>
        <v>13084</v>
      </c>
      <c r="P7" s="66">
        <f>O7/B7</f>
        <v>7.9634814363968349</v>
      </c>
      <c r="Q7" s="59">
        <f>P7/1000</f>
        <v>7.963481436396835E-3</v>
      </c>
    </row>
    <row r="8" spans="1:17" s="4" customFormat="1" ht="16.8" customHeight="1" thickBot="1">
      <c r="A8" s="36">
        <v>2015</v>
      </c>
      <c r="B8" s="34">
        <v>1670</v>
      </c>
      <c r="C8" s="60">
        <v>1135</v>
      </c>
      <c r="D8" s="61">
        <v>713</v>
      </c>
      <c r="E8" s="62">
        <v>751</v>
      </c>
      <c r="F8" s="62">
        <v>1014</v>
      </c>
      <c r="G8" s="62">
        <v>1129</v>
      </c>
      <c r="H8" s="62">
        <v>846</v>
      </c>
      <c r="I8" s="62">
        <v>997</v>
      </c>
      <c r="J8" s="62">
        <v>1367</v>
      </c>
      <c r="K8" s="62">
        <v>1508</v>
      </c>
      <c r="L8" s="62">
        <v>822</v>
      </c>
      <c r="M8" s="62">
        <v>1041</v>
      </c>
      <c r="N8" s="63">
        <v>876</v>
      </c>
      <c r="O8" s="40">
        <f>SUM(C8:N8)</f>
        <v>12199</v>
      </c>
      <c r="P8" s="64">
        <f>O8/B8</f>
        <v>7.3047904191616766</v>
      </c>
      <c r="Q8" s="41">
        <f>P8/1000</f>
        <v>7.304790419161677E-3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