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<sst xmlns="http://schemas.openxmlformats.org/spreadsheetml/2006/main" count="76" uniqueCount="23">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</sst>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9740</c:v>
                </c:pt>
                <c:pt idx="1">
                  <c:v>7040</c:v>
                </c:pt>
                <c:pt idx="2">
                  <c:v>39560</c:v>
                </c:pt>
                <c:pt idx="3">
                  <c:v>45639.105175292156</c:v>
                </c:pt>
                <c:pt idx="4">
                  <c:v>48133.202003338898</c:v>
                </c:pt>
                <c:pt idx="5">
                  <c:v>48744.781302170282</c:v>
                </c:pt>
                <c:pt idx="6">
                  <c:v>52853.829716193657</c:v>
                </c:pt>
                <c:pt idx="7">
                  <c:v>54220.327212020034</c:v>
                </c:pt>
                <c:pt idx="8">
                  <c:v>46317.575959933223</c:v>
                </c:pt>
                <c:pt idx="9">
                  <c:v>51210.210350584304</c:v>
                </c:pt>
                <c:pt idx="10">
                  <c:v>44511.505843071784</c:v>
                </c:pt>
                <c:pt idx="11">
                  <c:v>39867.32554257095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54200</c:v>
                </c:pt>
                <c:pt idx="1">
                  <c:v>47200</c:v>
                </c:pt>
                <c:pt idx="2">
                  <c:v>48860</c:v>
                </c:pt>
                <c:pt idx="3">
                  <c:v>57420</c:v>
                </c:pt>
                <c:pt idx="4">
                  <c:v>54140</c:v>
                </c:pt>
                <c:pt idx="5">
                  <c:v>46320</c:v>
                </c:pt>
                <c:pt idx="6">
                  <c:v>55940</c:v>
                </c:pt>
                <c:pt idx="7">
                  <c:v>62300</c:v>
                </c:pt>
                <c:pt idx="8">
                  <c:v>60560</c:v>
                </c:pt>
                <c:pt idx="9">
                  <c:v>56420</c:v>
                </c:pt>
                <c:pt idx="10">
                  <c:v>53200</c:v>
                </c:pt>
                <c:pt idx="11">
                  <c:v>51300</c:v>
                </c:pt>
              </c:numCache>
            </c:numRef>
          </c:val>
        </c:ser>
        <c:marker val="1"/>
        <c:axId val="121132160"/>
        <c:axId val="121133696"/>
      </c:lineChart>
      <c:catAx>
        <c:axId val="12113216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133696"/>
        <c:crossesAt val="0"/>
        <c:auto val="1"/>
        <c:lblAlgn val="ctr"/>
        <c:lblOffset val="100"/>
      </c:catAx>
      <c:valAx>
        <c:axId val="1211336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113216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572"/>
          <c:w val="0.52418879056047263"/>
          <c:h val="7.5527441092335404E-2"/>
        </c:manualLayout>
      </c:layout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319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2800</c:v>
                </c:pt>
                <c:pt idx="1">
                  <c:v>823</c:v>
                </c:pt>
                <c:pt idx="2">
                  <c:v>1212</c:v>
                </c:pt>
                <c:pt idx="3">
                  <c:v>2082</c:v>
                </c:pt>
                <c:pt idx="4">
                  <c:v>1951</c:v>
                </c:pt>
                <c:pt idx="5">
                  <c:v>1853</c:v>
                </c:pt>
                <c:pt idx="6">
                  <c:v>1127</c:v>
                </c:pt>
                <c:pt idx="7">
                  <c:v>1942</c:v>
                </c:pt>
                <c:pt idx="8">
                  <c:v>2194</c:v>
                </c:pt>
                <c:pt idx="9">
                  <c:v>1814</c:v>
                </c:pt>
                <c:pt idx="10">
                  <c:v>3055</c:v>
                </c:pt>
                <c:pt idx="11">
                  <c:v>2508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1352</c:v>
                </c:pt>
                <c:pt idx="1">
                  <c:v>1099</c:v>
                </c:pt>
                <c:pt idx="2">
                  <c:v>1652</c:v>
                </c:pt>
                <c:pt idx="3">
                  <c:v>1148</c:v>
                </c:pt>
                <c:pt idx="4">
                  <c:v>1448</c:v>
                </c:pt>
                <c:pt idx="5">
                  <c:v>1368</c:v>
                </c:pt>
                <c:pt idx="6">
                  <c:v>1373</c:v>
                </c:pt>
                <c:pt idx="7">
                  <c:v>906</c:v>
                </c:pt>
                <c:pt idx="8">
                  <c:v>1185</c:v>
                </c:pt>
                <c:pt idx="9">
                  <c:v>1101</c:v>
                </c:pt>
                <c:pt idx="10">
                  <c:v>1317</c:v>
                </c:pt>
                <c:pt idx="11">
                  <c:v>1648</c:v>
                </c:pt>
              </c:numCache>
            </c:numRef>
          </c:val>
        </c:ser>
        <c:marker val="1"/>
        <c:axId val="122051584"/>
        <c:axId val="122077952"/>
      </c:lineChart>
      <c:catAx>
        <c:axId val="12205158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077952"/>
        <c:crossesAt val="0"/>
        <c:auto val="1"/>
        <c:lblAlgn val="ctr"/>
        <c:lblOffset val="100"/>
      </c:catAx>
      <c:valAx>
        <c:axId val="1220779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05158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727"/>
          <c:w val="0.52571251548946718"/>
          <c:h val="0.11075973149777101"/>
        </c:manualLayout>
      </c:layout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89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1706.9899665551839</c:v>
                </c:pt>
                <c:pt idx="1">
                  <c:v>522.23065094823164</c:v>
                </c:pt>
                <c:pt idx="2">
                  <c:v>2073.913043478261</c:v>
                </c:pt>
                <c:pt idx="3">
                  <c:v>2311.8974884674526</c:v>
                </c:pt>
                <c:pt idx="4">
                  <c:v>0</c:v>
                </c:pt>
                <c:pt idx="5">
                  <c:v>1329.4314381270904</c:v>
                </c:pt>
                <c:pt idx="6">
                  <c:v>2121.7725752508359</c:v>
                </c:pt>
                <c:pt idx="7">
                  <c:v>1364.2542286007176</c:v>
                </c:pt>
                <c:pt idx="8">
                  <c:v>962.31266017426958</c:v>
                </c:pt>
                <c:pt idx="9">
                  <c:v>1050.3290620194771</c:v>
                </c:pt>
                <c:pt idx="10">
                  <c:v>1129.543823680164</c:v>
                </c:pt>
                <c:pt idx="11">
                  <c:v>2306.966803748699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3011.746206558314</c:v>
                </c:pt>
                <c:pt idx="1">
                  <c:v>1052.6419394944053</c:v>
                </c:pt>
                <c:pt idx="2">
                  <c:v>3199.1215764873477</c:v>
                </c:pt>
                <c:pt idx="3">
                  <c:v>3023.5355508087855</c:v>
                </c:pt>
                <c:pt idx="4">
                  <c:v>1233.5184417737257</c:v>
                </c:pt>
                <c:pt idx="5">
                  <c:v>1959.9896394529633</c:v>
                </c:pt>
                <c:pt idx="6">
                  <c:v>2266.9840075258703</c:v>
                </c:pt>
                <c:pt idx="7">
                  <c:v>2100.0564440263406</c:v>
                </c:pt>
                <c:pt idx="8">
                  <c:v>1136.1843838193793</c:v>
                </c:pt>
                <c:pt idx="9">
                  <c:v>2110.8259642521166</c:v>
                </c:pt>
                <c:pt idx="10">
                  <c:v>2024.6698024459079</c:v>
                </c:pt>
                <c:pt idx="11">
                  <c:v>708.68006630750108</c:v>
                </c:pt>
              </c:numCache>
            </c:numRef>
          </c:val>
        </c:ser>
        <c:marker val="1"/>
        <c:axId val="122382208"/>
        <c:axId val="122383744"/>
      </c:lineChart>
      <c:catAx>
        <c:axId val="1223822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383744"/>
        <c:crossesAt val="0"/>
        <c:auto val="1"/>
        <c:lblAlgn val="ctr"/>
        <c:lblOffset val="100"/>
      </c:catAx>
      <c:valAx>
        <c:axId val="1223837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38220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04"/>
        </c:manualLayout>
      </c:layout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1366</c:v>
                </c:pt>
                <c:pt idx="1">
                  <c:v>1974</c:v>
                </c:pt>
                <c:pt idx="2">
                  <c:v>1745</c:v>
                </c:pt>
                <c:pt idx="3">
                  <c:v>1827</c:v>
                </c:pt>
                <c:pt idx="4">
                  <c:v>1407</c:v>
                </c:pt>
                <c:pt idx="5">
                  <c:v>1693</c:v>
                </c:pt>
                <c:pt idx="6">
                  <c:v>1767</c:v>
                </c:pt>
                <c:pt idx="7">
                  <c:v>2020</c:v>
                </c:pt>
                <c:pt idx="8">
                  <c:v>1693</c:v>
                </c:pt>
                <c:pt idx="9">
                  <c:v>1743</c:v>
                </c:pt>
                <c:pt idx="10">
                  <c:v>1957</c:v>
                </c:pt>
                <c:pt idx="11">
                  <c:v>1503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1763</c:v>
                </c:pt>
                <c:pt idx="1">
                  <c:v>1153</c:v>
                </c:pt>
                <c:pt idx="2">
                  <c:v>1553</c:v>
                </c:pt>
                <c:pt idx="3">
                  <c:v>1520</c:v>
                </c:pt>
                <c:pt idx="4">
                  <c:v>1943</c:v>
                </c:pt>
                <c:pt idx="5">
                  <c:v>1550</c:v>
                </c:pt>
                <c:pt idx="6">
                  <c:v>2353</c:v>
                </c:pt>
                <c:pt idx="7">
                  <c:v>1897</c:v>
                </c:pt>
                <c:pt idx="8">
                  <c:v>1770</c:v>
                </c:pt>
                <c:pt idx="9">
                  <c:v>2167</c:v>
                </c:pt>
                <c:pt idx="10">
                  <c:v>2377</c:v>
                </c:pt>
                <c:pt idx="11">
                  <c:v>1940</c:v>
                </c:pt>
              </c:numCache>
            </c:numRef>
          </c:val>
        </c:ser>
        <c:marker val="1"/>
        <c:axId val="122134528"/>
        <c:axId val="122136064"/>
      </c:lineChart>
      <c:catAx>
        <c:axId val="12213452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136064"/>
        <c:crosses val="autoZero"/>
        <c:auto val="1"/>
        <c:lblAlgn val="ctr"/>
        <c:lblOffset val="100"/>
      </c:catAx>
      <c:valAx>
        <c:axId val="1221360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13452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577"/>
          <c:y val="0.85056911988823958"/>
          <c:w val="0.36796145739235525"/>
          <c:h val="0.12152495554991208"/>
        </c:manualLayout>
      </c:layout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1">
          <cell r="F41">
            <v>54200</v>
          </cell>
          <cell r="G41">
            <v>47200</v>
          </cell>
          <cell r="H41">
            <v>48860</v>
          </cell>
          <cell r="I41">
            <v>57420</v>
          </cell>
          <cell r="J41">
            <v>54140</v>
          </cell>
          <cell r="K41">
            <v>46320</v>
          </cell>
          <cell r="L41">
            <v>55940</v>
          </cell>
          <cell r="M41">
            <v>62300</v>
          </cell>
          <cell r="N41">
            <v>60560</v>
          </cell>
          <cell r="O41">
            <v>56420</v>
          </cell>
          <cell r="P41">
            <v>53200</v>
          </cell>
          <cell r="Q41">
            <v>51300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1">
          <cell r="F41">
            <v>9740</v>
          </cell>
          <cell r="G41">
            <v>7040</v>
          </cell>
          <cell r="H41">
            <v>39560</v>
          </cell>
          <cell r="I41">
            <v>45639.105175292156</v>
          </cell>
          <cell r="J41">
            <v>48133.202003338898</v>
          </cell>
          <cell r="K41">
            <v>48744.781302170282</v>
          </cell>
          <cell r="L41">
            <v>52853.829716193657</v>
          </cell>
          <cell r="M41">
            <v>54220.327212020034</v>
          </cell>
          <cell r="N41">
            <v>46317.575959933223</v>
          </cell>
          <cell r="O41">
            <v>51210.210350584304</v>
          </cell>
          <cell r="P41">
            <v>44511.505843071784</v>
          </cell>
          <cell r="Q41">
            <v>39867.32554257095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1">
          <cell r="C51">
            <v>3011.746206558314</v>
          </cell>
          <cell r="D51">
            <v>1052.6419394944053</v>
          </cell>
          <cell r="E51">
            <v>3199.1215764873477</v>
          </cell>
          <cell r="F51">
            <v>3023.5355508087855</v>
          </cell>
          <cell r="G51">
            <v>1233.5184417737257</v>
          </cell>
          <cell r="H51">
            <v>1959.9896394529633</v>
          </cell>
          <cell r="I51">
            <v>2266.9840075258703</v>
          </cell>
          <cell r="J51">
            <v>2100.0564440263406</v>
          </cell>
          <cell r="K51">
            <v>1136.1843838193793</v>
          </cell>
          <cell r="L51">
            <v>2110.8259642521166</v>
          </cell>
          <cell r="M51">
            <v>2024.6698024459079</v>
          </cell>
          <cell r="N51">
            <v>708.68006630750108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1">
          <cell r="C51">
            <v>1706.9899665551839</v>
          </cell>
          <cell r="D51">
            <v>522.23065094823164</v>
          </cell>
          <cell r="E51">
            <v>2073.913043478261</v>
          </cell>
          <cell r="F51">
            <v>2311.8974884674526</v>
          </cell>
          <cell r="G51">
            <v>0</v>
          </cell>
          <cell r="H51">
            <v>1329.4314381270904</v>
          </cell>
          <cell r="I51">
            <v>2121.7725752508359</v>
          </cell>
          <cell r="J51">
            <v>1364.2542286007176</v>
          </cell>
          <cell r="K51">
            <v>962.31266017426958</v>
          </cell>
          <cell r="L51">
            <v>1050.3290620194771</v>
          </cell>
          <cell r="M51">
            <v>1129.543823680164</v>
          </cell>
          <cell r="N51">
            <v>2306.966803748699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1431</v>
      </c>
      <c r="C7" s="15">
        <f>[1]ANTEQUERA!F41</f>
        <v>54200</v>
      </c>
      <c r="D7" s="16">
        <f>[1]ANTEQUERA!G41</f>
        <v>47200</v>
      </c>
      <c r="E7" s="16">
        <f>[1]ANTEQUERA!H41</f>
        <v>48860</v>
      </c>
      <c r="F7" s="16">
        <f>[1]ANTEQUERA!I41</f>
        <v>57420</v>
      </c>
      <c r="G7" s="16">
        <f>[1]ANTEQUERA!J41</f>
        <v>54140</v>
      </c>
      <c r="H7" s="16">
        <f>[1]ANTEQUERA!K41</f>
        <v>46320</v>
      </c>
      <c r="I7" s="16">
        <f>[1]ANTEQUERA!L41</f>
        <v>55940</v>
      </c>
      <c r="J7" s="16">
        <f>[1]ANTEQUERA!M41</f>
        <v>62300</v>
      </c>
      <c r="K7" s="16">
        <f>[1]ANTEQUERA!N41</f>
        <v>60560</v>
      </c>
      <c r="L7" s="16">
        <f>[1]ANTEQUERA!O41</f>
        <v>56420</v>
      </c>
      <c r="M7" s="16">
        <f>[1]ANTEQUERA!P41</f>
        <v>53200</v>
      </c>
      <c r="N7" s="15">
        <f>[1]ANTEQUERA!Q41</f>
        <v>51300</v>
      </c>
      <c r="O7" s="45">
        <f>SUM(C7:N7)</f>
        <v>647860</v>
      </c>
      <c r="P7" s="46">
        <f>O7/B7</f>
        <v>452.73235499650593</v>
      </c>
      <c r="Q7" s="47">
        <f>P7/1000</f>
        <v>0.45273235499650594</v>
      </c>
    </row>
    <row r="8" spans="1:17" s="6" customFormat="1" ht="16.8" customHeight="1" thickBot="1">
      <c r="A8" s="18">
        <v>2015</v>
      </c>
      <c r="B8" s="27">
        <v>1431</v>
      </c>
      <c r="C8" s="30">
        <f>[2]ANTEQUERA!F41</f>
        <v>9740</v>
      </c>
      <c r="D8" s="19">
        <f>[2]ANTEQUERA!G41</f>
        <v>7040</v>
      </c>
      <c r="E8" s="19">
        <f>[2]ANTEQUERA!H41</f>
        <v>39560</v>
      </c>
      <c r="F8" s="19">
        <f>[2]ANTEQUERA!I41</f>
        <v>45639.105175292156</v>
      </c>
      <c r="G8" s="19">
        <f>[2]ANTEQUERA!J41</f>
        <v>48133.202003338898</v>
      </c>
      <c r="H8" s="19">
        <f>[2]ANTEQUERA!K41</f>
        <v>48744.781302170282</v>
      </c>
      <c r="I8" s="19">
        <f>[2]ANTEQUERA!L41</f>
        <v>52853.829716193657</v>
      </c>
      <c r="J8" s="19">
        <f>[2]ANTEQUERA!M41</f>
        <v>54220.327212020034</v>
      </c>
      <c r="K8" s="19">
        <f>[2]ANTEQUERA!N41</f>
        <v>46317.575959933223</v>
      </c>
      <c r="L8" s="19">
        <f>[2]ANTEQUERA!O41</f>
        <v>51210.210350584304</v>
      </c>
      <c r="M8" s="19">
        <f>[2]ANTEQUERA!P41</f>
        <v>44511.505843071784</v>
      </c>
      <c r="N8" s="30">
        <f>[2]ANTEQUERA!Q41</f>
        <v>39867.32554257095</v>
      </c>
      <c r="O8" s="42">
        <f>SUM(C8:N8)</f>
        <v>487837.86310517532</v>
      </c>
      <c r="P8" s="43">
        <f>O8/B8</f>
        <v>340.90696233764874</v>
      </c>
      <c r="Q8" s="44">
        <f>P8/1000</f>
        <v>0.34090696233764872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O7" sqref="O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1431</v>
      </c>
      <c r="C7" s="15">
        <v>1352</v>
      </c>
      <c r="D7" s="16">
        <v>1099</v>
      </c>
      <c r="E7" s="16">
        <v>1652</v>
      </c>
      <c r="F7" s="16">
        <v>1148</v>
      </c>
      <c r="G7" s="16">
        <v>1448</v>
      </c>
      <c r="H7" s="16">
        <v>1368</v>
      </c>
      <c r="I7" s="16">
        <v>1373</v>
      </c>
      <c r="J7" s="16">
        <v>906</v>
      </c>
      <c r="K7" s="16">
        <v>1185</v>
      </c>
      <c r="L7" s="16">
        <v>1101</v>
      </c>
      <c r="M7" s="16">
        <v>1317</v>
      </c>
      <c r="N7" s="15">
        <v>1648</v>
      </c>
      <c r="O7" s="45">
        <f>SUM(C7:N7)</f>
        <v>15597</v>
      </c>
      <c r="P7" s="48">
        <f>O7/B7</f>
        <v>10.89937106918239</v>
      </c>
      <c r="Q7" s="49">
        <f>P7/1000</f>
        <v>1.089937106918239E-2</v>
      </c>
    </row>
    <row r="8" spans="1:17" s="7" customFormat="1" ht="16.8" customHeight="1" thickBot="1">
      <c r="A8" s="18">
        <v>2015</v>
      </c>
      <c r="B8" s="27">
        <v>1431</v>
      </c>
      <c r="C8" s="30">
        <v>2800</v>
      </c>
      <c r="D8" s="19">
        <v>823</v>
      </c>
      <c r="E8" s="19">
        <v>1212</v>
      </c>
      <c r="F8" s="19">
        <v>2082</v>
      </c>
      <c r="G8" s="19">
        <v>1951</v>
      </c>
      <c r="H8" s="19">
        <v>1853</v>
      </c>
      <c r="I8" s="19">
        <v>1127</v>
      </c>
      <c r="J8" s="19">
        <v>1942</v>
      </c>
      <c r="K8" s="19">
        <v>2194</v>
      </c>
      <c r="L8" s="19">
        <v>1814</v>
      </c>
      <c r="M8" s="19">
        <v>3055</v>
      </c>
      <c r="N8" s="30">
        <v>2508</v>
      </c>
      <c r="O8" s="42">
        <f>SUM(C8:N8)</f>
        <v>23361</v>
      </c>
      <c r="P8" s="50">
        <f>O8/B8</f>
        <v>16.324947589098532</v>
      </c>
      <c r="Q8" s="51">
        <f>P8/1000</f>
        <v>1.6324947589098533E-2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22" sqref="R22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1431</v>
      </c>
      <c r="C7" s="25">
        <f>'[3]VIDRIO POR MUNICIPIOS'!C51</f>
        <v>3011.746206558314</v>
      </c>
      <c r="D7" s="16">
        <f>'[3]VIDRIO POR MUNICIPIOS'!D51</f>
        <v>1052.6419394944053</v>
      </c>
      <c r="E7" s="16">
        <f>'[3]VIDRIO POR MUNICIPIOS'!E51</f>
        <v>3199.1215764873477</v>
      </c>
      <c r="F7" s="16">
        <f>'[3]VIDRIO POR MUNICIPIOS'!F51</f>
        <v>3023.5355508087855</v>
      </c>
      <c r="G7" s="16">
        <f>'[3]VIDRIO POR MUNICIPIOS'!G51</f>
        <v>1233.5184417737257</v>
      </c>
      <c r="H7" s="16">
        <f>'[3]VIDRIO POR MUNICIPIOS'!H51</f>
        <v>1959.9896394529633</v>
      </c>
      <c r="I7" s="16">
        <f>'[3]VIDRIO POR MUNICIPIOS'!I51</f>
        <v>2266.9840075258703</v>
      </c>
      <c r="J7" s="16">
        <f>'[3]VIDRIO POR MUNICIPIOS'!J51</f>
        <v>2100.0564440263406</v>
      </c>
      <c r="K7" s="16">
        <f>'[3]VIDRIO POR MUNICIPIOS'!K51</f>
        <v>1136.1843838193793</v>
      </c>
      <c r="L7" s="16">
        <f>'[3]VIDRIO POR MUNICIPIOS'!L51</f>
        <v>2110.8259642521166</v>
      </c>
      <c r="M7" s="16">
        <f>'[3]VIDRIO POR MUNICIPIOS'!M51</f>
        <v>2024.6698024459079</v>
      </c>
      <c r="N7" s="69">
        <f>'[3]VIDRIO POR MUNICIPIOS'!N51</f>
        <v>708.68006630750108</v>
      </c>
      <c r="O7" s="67">
        <f>SUM(C7:N7)</f>
        <v>23827.954022952657</v>
      </c>
      <c r="P7" s="52">
        <f>O7/B7</f>
        <v>16.651260672922891</v>
      </c>
      <c r="Q7" s="53">
        <f>P7/1000</f>
        <v>1.6651260672922892E-2</v>
      </c>
    </row>
    <row r="8" spans="1:17" s="4" customFormat="1" ht="16.8" customHeight="1" thickBot="1">
      <c r="A8" s="18">
        <v>2015</v>
      </c>
      <c r="B8" s="27">
        <v>1431</v>
      </c>
      <c r="C8" s="23">
        <f>'[4]VIDRIO POR MUNICIPIOS'!C51</f>
        <v>1706.9899665551839</v>
      </c>
      <c r="D8" s="70">
        <f>'[4]VIDRIO POR MUNICIPIOS'!D51</f>
        <v>522.23065094823164</v>
      </c>
      <c r="E8" s="70">
        <f>'[4]VIDRIO POR MUNICIPIOS'!E51</f>
        <v>2073.913043478261</v>
      </c>
      <c r="F8" s="70">
        <f>'[4]VIDRIO POR MUNICIPIOS'!F51</f>
        <v>2311.8974884674526</v>
      </c>
      <c r="G8" s="70">
        <f>'[4]VIDRIO POR MUNICIPIOS'!G51</f>
        <v>0</v>
      </c>
      <c r="H8" s="70">
        <f>'[4]VIDRIO POR MUNICIPIOS'!H51</f>
        <v>1329.4314381270904</v>
      </c>
      <c r="I8" s="70">
        <f>'[4]VIDRIO POR MUNICIPIOS'!I51</f>
        <v>2121.7725752508359</v>
      </c>
      <c r="J8" s="70">
        <f>'[4]VIDRIO POR MUNICIPIOS'!J51</f>
        <v>1364.2542286007176</v>
      </c>
      <c r="K8" s="70">
        <f>'[4]VIDRIO POR MUNICIPIOS'!K51</f>
        <v>962.31266017426958</v>
      </c>
      <c r="L8" s="70">
        <f>'[4]VIDRIO POR MUNICIPIOS'!L51</f>
        <v>1050.3290620194771</v>
      </c>
      <c r="M8" s="70">
        <f>'[4]VIDRIO POR MUNICIPIOS'!M51</f>
        <v>1129.543823680164</v>
      </c>
      <c r="N8" s="71">
        <f>'[4]VIDRIO POR MUNICIPIOS'!N51</f>
        <v>2306.966803748699</v>
      </c>
      <c r="O8" s="68">
        <f>SUM(C8:N8)</f>
        <v>16879.641741050382</v>
      </c>
      <c r="P8" s="54">
        <f>O8/B8</f>
        <v>11.795696534626403</v>
      </c>
      <c r="Q8" s="55">
        <f>P8/1000</f>
        <v>1.1795696534626404E-2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1431</v>
      </c>
      <c r="C7" s="56">
        <v>1763</v>
      </c>
      <c r="D7" s="57">
        <v>1153</v>
      </c>
      <c r="E7" s="58">
        <v>1553</v>
      </c>
      <c r="F7" s="58">
        <v>1520</v>
      </c>
      <c r="G7" s="58">
        <v>1943</v>
      </c>
      <c r="H7" s="58">
        <v>1550</v>
      </c>
      <c r="I7" s="58">
        <v>2353</v>
      </c>
      <c r="J7" s="58">
        <v>1897</v>
      </c>
      <c r="K7" s="58">
        <v>1770</v>
      </c>
      <c r="L7" s="58">
        <v>2167</v>
      </c>
      <c r="M7" s="58">
        <v>2377</v>
      </c>
      <c r="N7" s="57">
        <v>1940</v>
      </c>
      <c r="O7" s="65">
        <f>SUM(C7:N7)</f>
        <v>21986</v>
      </c>
      <c r="P7" s="66">
        <f>O7/B7</f>
        <v>15.36408106219427</v>
      </c>
      <c r="Q7" s="59">
        <f>P7/1000</f>
        <v>1.536408106219427E-2</v>
      </c>
    </row>
    <row r="8" spans="1:17" s="4" customFormat="1" ht="16.8" customHeight="1" thickBot="1">
      <c r="A8" s="36">
        <v>2015</v>
      </c>
      <c r="B8" s="34">
        <v>1431</v>
      </c>
      <c r="C8" s="60">
        <v>1366</v>
      </c>
      <c r="D8" s="61">
        <v>1974</v>
      </c>
      <c r="E8" s="62">
        <v>1745</v>
      </c>
      <c r="F8" s="62">
        <v>1827</v>
      </c>
      <c r="G8" s="62">
        <v>1407</v>
      </c>
      <c r="H8" s="62">
        <v>1693</v>
      </c>
      <c r="I8" s="62">
        <v>1767</v>
      </c>
      <c r="J8" s="62">
        <v>2020</v>
      </c>
      <c r="K8" s="62">
        <v>1693</v>
      </c>
      <c r="L8" s="62">
        <v>1743</v>
      </c>
      <c r="M8" s="62">
        <v>1957</v>
      </c>
      <c r="N8" s="63">
        <v>1503</v>
      </c>
      <c r="O8" s="40">
        <f>SUM(C8:N8)</f>
        <v>20695</v>
      </c>
      <c r="P8" s="64">
        <f>O8/B8</f>
        <v>14.461914744933614</v>
      </c>
      <c r="Q8" s="41">
        <f>P8/1000</f>
        <v>1.4461914744933614E-2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