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N8" i="2"/>
  <c r="D8"/>
  <c r="E8"/>
  <c r="F8"/>
  <c r="G8"/>
  <c r="H8"/>
  <c r="I8"/>
  <c r="J8"/>
  <c r="K8"/>
  <c r="L8"/>
  <c r="M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<sst xmlns="http://schemas.openxmlformats.org/spreadsheetml/2006/main" count="76" uniqueCount="23">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</sst>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76656.067434485056</c:v>
                </c:pt>
                <c:pt idx="1">
                  <c:v>79277.900183608741</c:v>
                </c:pt>
                <c:pt idx="2">
                  <c:v>85228.158905024204</c:v>
                </c:pt>
                <c:pt idx="3">
                  <c:v>90825.121014855613</c:v>
                </c:pt>
                <c:pt idx="4">
                  <c:v>86408.913370055088</c:v>
                </c:pt>
                <c:pt idx="5">
                  <c:v>73104.506760140212</c:v>
                </c:pt>
                <c:pt idx="6">
                  <c:v>95278.517776665001</c:v>
                </c:pt>
                <c:pt idx="7">
                  <c:v>105607.79502587214</c:v>
                </c:pt>
                <c:pt idx="8">
                  <c:v>103683.25822066433</c:v>
                </c:pt>
                <c:pt idx="9">
                  <c:v>129297.26256050743</c:v>
                </c:pt>
                <c:pt idx="10">
                  <c:v>85311.834418294107</c:v>
                </c:pt>
                <c:pt idx="11">
                  <c:v>69469.270572525449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91293.699547814438</c:v>
                </c:pt>
                <c:pt idx="1">
                  <c:v>79553.0463908893</c:v>
                </c:pt>
                <c:pt idx="2">
                  <c:v>72228.939876067656</c:v>
                </c:pt>
                <c:pt idx="3">
                  <c:v>75256.114553676103</c:v>
                </c:pt>
                <c:pt idx="4">
                  <c:v>74193.383017919943</c:v>
                </c:pt>
                <c:pt idx="5">
                  <c:v>80997.625188410646</c:v>
                </c:pt>
                <c:pt idx="6">
                  <c:v>68152.835370959641</c:v>
                </c:pt>
                <c:pt idx="7">
                  <c:v>106613.59571261096</c:v>
                </c:pt>
                <c:pt idx="8">
                  <c:v>84549.264779768884</c:v>
                </c:pt>
                <c:pt idx="9">
                  <c:v>87967.487857980232</c:v>
                </c:pt>
                <c:pt idx="10">
                  <c:v>84300.83403115056</c:v>
                </c:pt>
                <c:pt idx="11">
                  <c:v>83353.116730865848</c:v>
                </c:pt>
              </c:numCache>
            </c:numRef>
          </c:val>
        </c:ser>
        <c:marker val="1"/>
        <c:axId val="75726208"/>
        <c:axId val="78624256"/>
      </c:lineChart>
      <c:catAx>
        <c:axId val="757262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624256"/>
        <c:crossesAt val="0"/>
        <c:auto val="1"/>
        <c:lblAlgn val="ctr"/>
        <c:lblOffset val="100"/>
      </c:catAx>
      <c:valAx>
        <c:axId val="786242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572620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539"/>
          <c:w val="0.52418879056047263"/>
          <c:h val="7.5527441092335404E-2"/>
        </c:manualLayout>
      </c:layout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25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1921.6514968746574</c:v>
                </c:pt>
                <c:pt idx="1">
                  <c:v>1479.8925320758856</c:v>
                </c:pt>
                <c:pt idx="2">
                  <c:v>2702.0923346858208</c:v>
                </c:pt>
                <c:pt idx="3">
                  <c:v>1406.2660379427568</c:v>
                </c:pt>
                <c:pt idx="4">
                  <c:v>2333.959864020178</c:v>
                </c:pt>
                <c:pt idx="5">
                  <c:v>2113.0803816207917</c:v>
                </c:pt>
                <c:pt idx="6">
                  <c:v>2252.970720473736</c:v>
                </c:pt>
                <c:pt idx="7">
                  <c:v>3121.7633512446541</c:v>
                </c:pt>
                <c:pt idx="8">
                  <c:v>1030.7709178638008</c:v>
                </c:pt>
                <c:pt idx="9">
                  <c:v>2297.1466169536134</c:v>
                </c:pt>
                <c:pt idx="10">
                  <c:v>2422.3116569799322</c:v>
                </c:pt>
                <c:pt idx="11">
                  <c:v>2525.3887487663119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1628.9896086668141</c:v>
                </c:pt>
                <c:pt idx="1">
                  <c:v>1029.9889453902276</c:v>
                </c:pt>
                <c:pt idx="2">
                  <c:v>2566.5900023468671</c:v>
                </c:pt>
                <c:pt idx="3">
                  <c:v>2884.505984510678</c:v>
                </c:pt>
                <c:pt idx="4">
                  <c:v>1868.7256512555739</c:v>
                </c:pt>
                <c:pt idx="5">
                  <c:v>2876.7519361652194</c:v>
                </c:pt>
                <c:pt idx="6">
                  <c:v>1923.0039896737856</c:v>
                </c:pt>
                <c:pt idx="7">
                  <c:v>1954.0201830556207</c:v>
                </c:pt>
                <c:pt idx="8">
                  <c:v>2876.7519361652194</c:v>
                </c:pt>
                <c:pt idx="9">
                  <c:v>2822.4735977470077</c:v>
                </c:pt>
                <c:pt idx="10">
                  <c:v>2209.9037784557618</c:v>
                </c:pt>
                <c:pt idx="11">
                  <c:v>1132.0910584369867</c:v>
                </c:pt>
              </c:numCache>
            </c:numRef>
          </c:val>
        </c:ser>
        <c:marker val="1"/>
        <c:axId val="81745792"/>
        <c:axId val="81747328"/>
      </c:lineChart>
      <c:catAx>
        <c:axId val="8174579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47328"/>
        <c:crossesAt val="0"/>
        <c:auto val="1"/>
        <c:lblAlgn val="ctr"/>
        <c:lblOffset val="100"/>
      </c:catAx>
      <c:valAx>
        <c:axId val="817473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4579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683"/>
          <c:w val="0.52571251548946718"/>
          <c:h val="0.11075973149777101"/>
        </c:manualLayout>
      </c:layout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16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2929.7589063178839</c:v>
                </c:pt>
                <c:pt idx="1">
                  <c:v>4094.6250714563375</c:v>
                </c:pt>
                <c:pt idx="2">
                  <c:v>5845.4444698511425</c:v>
                </c:pt>
                <c:pt idx="3">
                  <c:v>3861.3135389751446</c:v>
                </c:pt>
                <c:pt idx="4">
                  <c:v>6077.3097775135484</c:v>
                </c:pt>
                <c:pt idx="5">
                  <c:v>3748.7747696247689</c:v>
                </c:pt>
                <c:pt idx="6">
                  <c:v>8187.7446381059453</c:v>
                </c:pt>
                <c:pt idx="7">
                  <c:v>4073.0644421832485</c:v>
                </c:pt>
                <c:pt idx="8">
                  <c:v>5252.6209561713831</c:v>
                </c:pt>
                <c:pt idx="9">
                  <c:v>4673.7941657329711</c:v>
                </c:pt>
                <c:pt idx="10">
                  <c:v>3528.7898726362246</c:v>
                </c:pt>
                <c:pt idx="11">
                  <c:v>3032.7738675852324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4779.987430901595</c:v>
                </c:pt>
                <c:pt idx="1">
                  <c:v>4348.0098090858801</c:v>
                </c:pt>
                <c:pt idx="2">
                  <c:v>3919.8216587130237</c:v>
                </c:pt>
                <c:pt idx="3">
                  <c:v>4175.3882330348924</c:v>
                </c:pt>
                <c:pt idx="4">
                  <c:v>2985.2864328829669</c:v>
                </c:pt>
                <c:pt idx="5">
                  <c:v>4650.5957732950901</c:v>
                </c:pt>
                <c:pt idx="6">
                  <c:v>3673.1437744401442</c:v>
                </c:pt>
                <c:pt idx="7">
                  <c:v>3977.7997678572046</c:v>
                </c:pt>
                <c:pt idx="8">
                  <c:v>707.65161058124886</c:v>
                </c:pt>
                <c:pt idx="9">
                  <c:v>7237.3310328659372</c:v>
                </c:pt>
                <c:pt idx="10">
                  <c:v>4379.4568558876426</c:v>
                </c:pt>
                <c:pt idx="11">
                  <c:v>3592.7942342696679</c:v>
                </c:pt>
              </c:numCache>
            </c:numRef>
          </c:val>
        </c:ser>
        <c:marker val="1"/>
        <c:axId val="91436544"/>
        <c:axId val="91542656"/>
      </c:lineChart>
      <c:catAx>
        <c:axId val="9143654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42656"/>
        <c:crossesAt val="0"/>
        <c:auto val="1"/>
        <c:lblAlgn val="ctr"/>
        <c:lblOffset val="100"/>
      </c:catAx>
      <c:valAx>
        <c:axId val="915426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43654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09"/>
        </c:manualLayout>
      </c:layout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994</c:v>
                </c:pt>
                <c:pt idx="1">
                  <c:v>2632</c:v>
                </c:pt>
                <c:pt idx="2">
                  <c:v>1600</c:v>
                </c:pt>
                <c:pt idx="3">
                  <c:v>1192</c:v>
                </c:pt>
                <c:pt idx="4">
                  <c:v>1712</c:v>
                </c:pt>
                <c:pt idx="5">
                  <c:v>1824</c:v>
                </c:pt>
                <c:pt idx="6">
                  <c:v>1352</c:v>
                </c:pt>
                <c:pt idx="7">
                  <c:v>1880</c:v>
                </c:pt>
                <c:pt idx="8">
                  <c:v>1696</c:v>
                </c:pt>
                <c:pt idx="9">
                  <c:v>1544</c:v>
                </c:pt>
                <c:pt idx="10">
                  <c:v>1360</c:v>
                </c:pt>
                <c:pt idx="11">
                  <c:v>1600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1724</c:v>
                </c:pt>
                <c:pt idx="1">
                  <c:v>1312</c:v>
                </c:pt>
                <c:pt idx="2">
                  <c:v>1208</c:v>
                </c:pt>
                <c:pt idx="3">
                  <c:v>1064</c:v>
                </c:pt>
                <c:pt idx="4">
                  <c:v>1624</c:v>
                </c:pt>
                <c:pt idx="5">
                  <c:v>968</c:v>
                </c:pt>
                <c:pt idx="6">
                  <c:v>984</c:v>
                </c:pt>
                <c:pt idx="7">
                  <c:v>2080</c:v>
                </c:pt>
                <c:pt idx="8">
                  <c:v>1456</c:v>
                </c:pt>
                <c:pt idx="9">
                  <c:v>1144</c:v>
                </c:pt>
                <c:pt idx="10">
                  <c:v>1184</c:v>
                </c:pt>
                <c:pt idx="11">
                  <c:v>1128</c:v>
                </c:pt>
              </c:numCache>
            </c:numRef>
          </c:val>
        </c:ser>
        <c:marker val="1"/>
        <c:axId val="96221440"/>
        <c:axId val="99058048"/>
      </c:lineChart>
      <c:catAx>
        <c:axId val="9622144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58048"/>
        <c:crosses val="autoZero"/>
        <c:auto val="1"/>
        <c:lblAlgn val="ctr"/>
        <c:lblOffset val="100"/>
      </c:catAx>
      <c:valAx>
        <c:axId val="990580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622144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555"/>
          <c:y val="0.85056911988823958"/>
          <c:w val="0.36796145739235503"/>
          <c:h val="0.12152495554991204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1">
          <cell r="C51">
            <v>1628.9896086668141</v>
          </cell>
          <cell r="D51">
            <v>1029.9889453902276</v>
          </cell>
          <cell r="E51">
            <v>2566.5900023468671</v>
          </cell>
          <cell r="F51">
            <v>2884.505984510678</v>
          </cell>
          <cell r="G51">
            <v>1868.7256512555739</v>
          </cell>
          <cell r="H51">
            <v>2876.7519361652194</v>
          </cell>
          <cell r="I51">
            <v>1923.0039896737856</v>
          </cell>
          <cell r="J51">
            <v>1954.0201830556207</v>
          </cell>
          <cell r="K51">
            <v>2876.7519361652194</v>
          </cell>
          <cell r="L51">
            <v>2822.4735977470077</v>
          </cell>
          <cell r="M51">
            <v>2209.9037784557618</v>
          </cell>
          <cell r="N51">
            <v>1132.0910584369867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1">
          <cell r="C51">
            <v>1921.6514968746574</v>
          </cell>
          <cell r="D51">
            <v>1479.8925320758856</v>
          </cell>
          <cell r="E51">
            <v>2702.0923346858208</v>
          </cell>
          <cell r="F51">
            <v>1406.2660379427568</v>
          </cell>
          <cell r="G51">
            <v>2333.959864020178</v>
          </cell>
          <cell r="H51">
            <v>2113.0803816207917</v>
          </cell>
          <cell r="I51">
            <v>2252.970720473736</v>
          </cell>
          <cell r="J51">
            <v>3121.7633512446541</v>
          </cell>
          <cell r="K51">
            <v>1030.7709178638008</v>
          </cell>
          <cell r="L51">
            <v>2297.1466169536134</v>
          </cell>
          <cell r="M51">
            <v>2422.3116569799322</v>
          </cell>
          <cell r="N51">
            <v>2525.3887487663119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0">
          <cell r="C50">
            <v>4779.987430901595</v>
          </cell>
          <cell r="D50">
            <v>4348.0098090858801</v>
          </cell>
          <cell r="E50">
            <v>3919.8216587130237</v>
          </cell>
          <cell r="F50">
            <v>4175.3882330348924</v>
          </cell>
          <cell r="G50">
            <v>2985.2864328829669</v>
          </cell>
          <cell r="H50">
            <v>4650.5957732950901</v>
          </cell>
          <cell r="I50">
            <v>3673.1437744401442</v>
          </cell>
          <cell r="J50">
            <v>3977.7997678572046</v>
          </cell>
          <cell r="K50">
            <v>707.65161058124886</v>
          </cell>
          <cell r="L50">
            <v>7237.3310328659372</v>
          </cell>
          <cell r="M50">
            <v>4379.4568558876426</v>
          </cell>
          <cell r="N50">
            <v>3592.7942342696679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0">
          <cell r="C50">
            <v>2929.7589063178839</v>
          </cell>
          <cell r="D50">
            <v>4094.6250714563375</v>
          </cell>
          <cell r="E50">
            <v>5845.4444698511425</v>
          </cell>
          <cell r="F50">
            <v>3861.3135389751446</v>
          </cell>
          <cell r="G50">
            <v>6077.3097775135484</v>
          </cell>
          <cell r="H50">
            <v>3748.7747696247689</v>
          </cell>
          <cell r="I50">
            <v>8187.7446381059453</v>
          </cell>
          <cell r="J50">
            <v>4073.0644421832485</v>
          </cell>
          <cell r="K50">
            <v>5252.6209561713831</v>
          </cell>
          <cell r="L50">
            <v>4673.7941657329711</v>
          </cell>
          <cell r="M50">
            <v>3528.7898726362246</v>
          </cell>
          <cell r="N50">
            <v>3032.7738675852324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F9">
            <v>91293.699547814438</v>
          </cell>
          <cell r="G9">
            <v>79553.0463908893</v>
          </cell>
          <cell r="H9">
            <v>72228.939876067656</v>
          </cell>
          <cell r="I9">
            <v>75256.114553676103</v>
          </cell>
          <cell r="J9">
            <v>74193.383017919943</v>
          </cell>
          <cell r="K9">
            <v>80997.625188410646</v>
          </cell>
          <cell r="L9">
            <v>68152.835370959641</v>
          </cell>
          <cell r="M9">
            <v>106613.59571261096</v>
          </cell>
          <cell r="N9">
            <v>84549.264779768884</v>
          </cell>
          <cell r="O9">
            <v>87967.487857980232</v>
          </cell>
          <cell r="P9">
            <v>84300.83403115056</v>
          </cell>
          <cell r="Q9">
            <v>83353.116730865848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F9">
            <v>76656.067434485056</v>
          </cell>
          <cell r="G9">
            <v>79277.900183608741</v>
          </cell>
          <cell r="H9">
            <v>85228.158905024204</v>
          </cell>
          <cell r="I9">
            <v>90825.121014855613</v>
          </cell>
          <cell r="J9">
            <v>86408.913370055088</v>
          </cell>
          <cell r="K9">
            <v>73104.506760140212</v>
          </cell>
          <cell r="L9">
            <v>95278.517776665001</v>
          </cell>
          <cell r="M9">
            <v>105607.79502587214</v>
          </cell>
          <cell r="N9">
            <v>103683.25822066433</v>
          </cell>
          <cell r="O9">
            <v>129297.26256050743</v>
          </cell>
          <cell r="P9">
            <v>85311.834418294107</v>
          </cell>
          <cell r="Q9">
            <v>69469.270572525449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B31" sqref="B31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3304</v>
      </c>
      <c r="C7" s="15">
        <f>[5]RONDA!F9</f>
        <v>91293.699547814438</v>
      </c>
      <c r="D7" s="16">
        <f>[5]RONDA!G9</f>
        <v>79553.0463908893</v>
      </c>
      <c r="E7" s="16">
        <f>[5]RONDA!H9</f>
        <v>72228.939876067656</v>
      </c>
      <c r="F7" s="16">
        <f>[5]RONDA!I9</f>
        <v>75256.114553676103</v>
      </c>
      <c r="G7" s="16">
        <f>[5]RONDA!J9</f>
        <v>74193.383017919943</v>
      </c>
      <c r="H7" s="16">
        <f>[5]RONDA!K9</f>
        <v>80997.625188410646</v>
      </c>
      <c r="I7" s="16">
        <f>[5]RONDA!L9</f>
        <v>68152.835370959641</v>
      </c>
      <c r="J7" s="16">
        <f>[5]RONDA!M9</f>
        <v>106613.59571261096</v>
      </c>
      <c r="K7" s="16">
        <f>[5]RONDA!N9</f>
        <v>84549.264779768884</v>
      </c>
      <c r="L7" s="16">
        <f>[5]RONDA!O9</f>
        <v>87967.487857980232</v>
      </c>
      <c r="M7" s="16">
        <f>[5]RONDA!P9</f>
        <v>84300.83403115056</v>
      </c>
      <c r="N7" s="15">
        <f>[5]RONDA!Q9</f>
        <v>83353.116730865848</v>
      </c>
      <c r="O7" s="45">
        <f>SUM(C7:N7)</f>
        <v>988459.94305811427</v>
      </c>
      <c r="P7" s="46">
        <f>O7/B7</f>
        <v>299.17068494494981</v>
      </c>
      <c r="Q7" s="47">
        <f>P7/1000</f>
        <v>0.29917068494494981</v>
      </c>
    </row>
    <row r="8" spans="1:17" s="6" customFormat="1" ht="16.8" customHeight="1" thickBot="1">
      <c r="A8" s="18">
        <v>2015</v>
      </c>
      <c r="B8" s="27">
        <v>3357</v>
      </c>
      <c r="C8" s="30">
        <f>[6]RONDA!F9</f>
        <v>76656.067434485056</v>
      </c>
      <c r="D8" s="19">
        <f>[6]RONDA!G9</f>
        <v>79277.900183608741</v>
      </c>
      <c r="E8" s="19">
        <f>[6]RONDA!H9</f>
        <v>85228.158905024204</v>
      </c>
      <c r="F8" s="19">
        <f>[6]RONDA!I9</f>
        <v>90825.121014855613</v>
      </c>
      <c r="G8" s="19">
        <f>[6]RONDA!J9</f>
        <v>86408.913370055088</v>
      </c>
      <c r="H8" s="19">
        <f>[6]RONDA!K9</f>
        <v>73104.506760140212</v>
      </c>
      <c r="I8" s="19">
        <f>[6]RONDA!L9</f>
        <v>95278.517776665001</v>
      </c>
      <c r="J8" s="19">
        <f>[6]RONDA!M9</f>
        <v>105607.79502587214</v>
      </c>
      <c r="K8" s="19">
        <f>[6]RONDA!N9</f>
        <v>103683.25822066433</v>
      </c>
      <c r="L8" s="19">
        <f>[6]RONDA!O9</f>
        <v>129297.26256050743</v>
      </c>
      <c r="M8" s="19">
        <f>[6]RONDA!P9</f>
        <v>85311.834418294107</v>
      </c>
      <c r="N8" s="30">
        <f>[6]RONDA!Q9</f>
        <v>69469.270572525449</v>
      </c>
      <c r="O8" s="42">
        <f>SUM(C8:N8)</f>
        <v>1080148.6062426975</v>
      </c>
      <c r="P8" s="43">
        <f>O8/B8</f>
        <v>321.7600852674106</v>
      </c>
      <c r="Q8" s="44">
        <f>P8/1000</f>
        <v>0.32176008526741062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16" sqref="R16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3304</v>
      </c>
      <c r="C7" s="15">
        <f>'[1]Por Municipio - 2016'!C51</f>
        <v>1628.9896086668141</v>
      </c>
      <c r="D7" s="16">
        <f>'[1]Por Municipio - 2016'!D51</f>
        <v>1029.9889453902276</v>
      </c>
      <c r="E7" s="16">
        <f>'[1]Por Municipio - 2016'!E51</f>
        <v>2566.5900023468671</v>
      </c>
      <c r="F7" s="16">
        <f>'[1]Por Municipio - 2016'!F51</f>
        <v>2884.505984510678</v>
      </c>
      <c r="G7" s="16">
        <f>'[1]Por Municipio - 2016'!G51</f>
        <v>1868.7256512555739</v>
      </c>
      <c r="H7" s="16">
        <f>'[1]Por Municipio - 2016'!H51</f>
        <v>2876.7519361652194</v>
      </c>
      <c r="I7" s="16">
        <f>'[1]Por Municipio - 2016'!I51</f>
        <v>1923.0039896737856</v>
      </c>
      <c r="J7" s="16">
        <f>'[1]Por Municipio - 2016'!J51</f>
        <v>1954.0201830556207</v>
      </c>
      <c r="K7" s="16">
        <f>'[1]Por Municipio - 2016'!K51</f>
        <v>2876.7519361652194</v>
      </c>
      <c r="L7" s="16">
        <f>'[1]Por Municipio - 2016'!L51</f>
        <v>2822.4735977470077</v>
      </c>
      <c r="M7" s="16">
        <f>'[1]Por Municipio - 2016'!M51</f>
        <v>2209.9037784557618</v>
      </c>
      <c r="N7" s="15">
        <f>'[1]Por Municipio - 2016'!N51</f>
        <v>1132.0910584369867</v>
      </c>
      <c r="O7" s="45">
        <f>SUM(C7:N7)</f>
        <v>25773.796671869764</v>
      </c>
      <c r="P7" s="48">
        <f>O7/B7</f>
        <v>7.8007859176361274</v>
      </c>
      <c r="Q7" s="49">
        <f>P7/1000</f>
        <v>7.800785917636127E-3</v>
      </c>
    </row>
    <row r="8" spans="1:17" s="7" customFormat="1" ht="16.8" customHeight="1" thickBot="1">
      <c r="A8" s="18">
        <v>2015</v>
      </c>
      <c r="B8" s="27">
        <v>3357</v>
      </c>
      <c r="C8" s="30">
        <f>'[2]Por Municipio - 2015'!C51</f>
        <v>1921.6514968746574</v>
      </c>
      <c r="D8" s="19">
        <f>'[2]Por Municipio - 2015'!D51</f>
        <v>1479.8925320758856</v>
      </c>
      <c r="E8" s="19">
        <f>'[2]Por Municipio - 2015'!E51</f>
        <v>2702.0923346858208</v>
      </c>
      <c r="F8" s="19">
        <f>'[2]Por Municipio - 2015'!F51</f>
        <v>1406.2660379427568</v>
      </c>
      <c r="G8" s="19">
        <f>'[2]Por Municipio - 2015'!G51</f>
        <v>2333.959864020178</v>
      </c>
      <c r="H8" s="19">
        <f>'[2]Por Municipio - 2015'!H51</f>
        <v>2113.0803816207917</v>
      </c>
      <c r="I8" s="19">
        <f>'[2]Por Municipio - 2015'!I51</f>
        <v>2252.970720473736</v>
      </c>
      <c r="J8" s="19">
        <f>'[2]Por Municipio - 2015'!J51</f>
        <v>3121.7633512446541</v>
      </c>
      <c r="K8" s="19">
        <f>'[2]Por Municipio - 2015'!K51</f>
        <v>1030.7709178638008</v>
      </c>
      <c r="L8" s="19">
        <f>'[2]Por Municipio - 2015'!L51</f>
        <v>2297.1466169536134</v>
      </c>
      <c r="M8" s="19">
        <f>'[2]Por Municipio - 2015'!M51</f>
        <v>2422.3116569799322</v>
      </c>
      <c r="N8" s="30">
        <f>'[2]Por Municipio - 2015'!N51</f>
        <v>2525.3887487663119</v>
      </c>
      <c r="O8" s="42">
        <f>SUM(C8:N8)</f>
        <v>25607.294659502139</v>
      </c>
      <c r="P8" s="50">
        <f>O8/B8</f>
        <v>7.6280293891874109</v>
      </c>
      <c r="Q8" s="51">
        <f>P8/1000</f>
        <v>7.6280293891874112E-3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3" sqref="T13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3304</v>
      </c>
      <c r="C7" s="25">
        <f>'[3]VIDRIO POR MUNICIPIOS'!C50</f>
        <v>4779.987430901595</v>
      </c>
      <c r="D7" s="16">
        <f>'[3]VIDRIO POR MUNICIPIOS'!D50</f>
        <v>4348.0098090858801</v>
      </c>
      <c r="E7" s="16">
        <f>'[3]VIDRIO POR MUNICIPIOS'!E50</f>
        <v>3919.8216587130237</v>
      </c>
      <c r="F7" s="16">
        <f>'[3]VIDRIO POR MUNICIPIOS'!F50</f>
        <v>4175.3882330348924</v>
      </c>
      <c r="G7" s="16">
        <f>'[3]VIDRIO POR MUNICIPIOS'!G50</f>
        <v>2985.2864328829669</v>
      </c>
      <c r="H7" s="16">
        <f>'[3]VIDRIO POR MUNICIPIOS'!H50</f>
        <v>4650.5957732950901</v>
      </c>
      <c r="I7" s="16">
        <f>'[3]VIDRIO POR MUNICIPIOS'!I50</f>
        <v>3673.1437744401442</v>
      </c>
      <c r="J7" s="16">
        <f>'[3]VIDRIO POR MUNICIPIOS'!J50</f>
        <v>3977.7997678572046</v>
      </c>
      <c r="K7" s="16">
        <f>'[3]VIDRIO POR MUNICIPIOS'!K50</f>
        <v>707.65161058124886</v>
      </c>
      <c r="L7" s="16">
        <f>'[3]VIDRIO POR MUNICIPIOS'!L50</f>
        <v>7237.3310328659372</v>
      </c>
      <c r="M7" s="16">
        <f>'[3]VIDRIO POR MUNICIPIOS'!M50</f>
        <v>4379.4568558876426</v>
      </c>
      <c r="N7" s="69">
        <f>'[3]VIDRIO POR MUNICIPIOS'!N50</f>
        <v>3592.7942342696679</v>
      </c>
      <c r="O7" s="67">
        <f>SUM(C7:N7)</f>
        <v>48427.266613815293</v>
      </c>
      <c r="P7" s="52">
        <f>O7/B7</f>
        <v>14.657163018709229</v>
      </c>
      <c r="Q7" s="53">
        <f>P7/1000</f>
        <v>1.4657163018709228E-2</v>
      </c>
    </row>
    <row r="8" spans="1:17" s="4" customFormat="1" ht="16.8" customHeight="1" thickBot="1">
      <c r="A8" s="18">
        <v>2015</v>
      </c>
      <c r="B8" s="27">
        <v>3357</v>
      </c>
      <c r="C8" s="23">
        <f>'[4]VIDRIO POR MUNICIPIOS'!C50</f>
        <v>2929.7589063178839</v>
      </c>
      <c r="D8" s="70">
        <f>'[4]VIDRIO POR MUNICIPIOS'!D50</f>
        <v>4094.6250714563375</v>
      </c>
      <c r="E8" s="70">
        <f>'[4]VIDRIO POR MUNICIPIOS'!E50</f>
        <v>5845.4444698511425</v>
      </c>
      <c r="F8" s="70">
        <f>'[4]VIDRIO POR MUNICIPIOS'!F50</f>
        <v>3861.3135389751446</v>
      </c>
      <c r="G8" s="70">
        <f>'[4]VIDRIO POR MUNICIPIOS'!G50</f>
        <v>6077.3097775135484</v>
      </c>
      <c r="H8" s="70">
        <f>'[4]VIDRIO POR MUNICIPIOS'!H50</f>
        <v>3748.7747696247689</v>
      </c>
      <c r="I8" s="70">
        <f>'[4]VIDRIO POR MUNICIPIOS'!I50</f>
        <v>8187.7446381059453</v>
      </c>
      <c r="J8" s="70">
        <f>'[4]VIDRIO POR MUNICIPIOS'!J50</f>
        <v>4073.0644421832485</v>
      </c>
      <c r="K8" s="70">
        <f>'[4]VIDRIO POR MUNICIPIOS'!K50</f>
        <v>5252.6209561713831</v>
      </c>
      <c r="L8" s="70">
        <f>'[4]VIDRIO POR MUNICIPIOS'!L50</f>
        <v>4673.7941657329711</v>
      </c>
      <c r="M8" s="70">
        <f>'[4]VIDRIO POR MUNICIPIOS'!M50</f>
        <v>3528.7898726362246</v>
      </c>
      <c r="N8" s="71">
        <f>'[4]VIDRIO POR MUNICIPIOS'!N50</f>
        <v>3032.7738675852324</v>
      </c>
      <c r="O8" s="68">
        <f>SUM(C8:N8)</f>
        <v>55306.014476153825</v>
      </c>
      <c r="P8" s="54">
        <f>O8/B8</f>
        <v>16.4748330283449</v>
      </c>
      <c r="Q8" s="55">
        <f>P8/1000</f>
        <v>1.6474833028344901E-2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3304</v>
      </c>
      <c r="C7" s="56">
        <v>1724</v>
      </c>
      <c r="D7" s="57">
        <v>1312</v>
      </c>
      <c r="E7" s="58">
        <v>1208</v>
      </c>
      <c r="F7" s="58">
        <v>1064</v>
      </c>
      <c r="G7" s="58">
        <v>1624</v>
      </c>
      <c r="H7" s="58">
        <v>968</v>
      </c>
      <c r="I7" s="58">
        <v>984</v>
      </c>
      <c r="J7" s="58">
        <v>2080</v>
      </c>
      <c r="K7" s="58">
        <v>1456</v>
      </c>
      <c r="L7" s="58">
        <v>1144</v>
      </c>
      <c r="M7" s="58">
        <v>1184</v>
      </c>
      <c r="N7" s="57">
        <v>1128</v>
      </c>
      <c r="O7" s="65">
        <f>SUM(C7:N7)</f>
        <v>15876</v>
      </c>
      <c r="P7" s="66">
        <f>O7/B7</f>
        <v>4.8050847457627119</v>
      </c>
      <c r="Q7" s="59">
        <f>P7/1000</f>
        <v>4.8050847457627123E-3</v>
      </c>
    </row>
    <row r="8" spans="1:17" s="4" customFormat="1" ht="16.8" customHeight="1" thickBot="1">
      <c r="A8" s="36">
        <v>2015</v>
      </c>
      <c r="B8" s="34">
        <v>3357</v>
      </c>
      <c r="C8" s="60">
        <v>994</v>
      </c>
      <c r="D8" s="61">
        <v>2632</v>
      </c>
      <c r="E8" s="62">
        <v>1600</v>
      </c>
      <c r="F8" s="62">
        <v>1192</v>
      </c>
      <c r="G8" s="62">
        <v>1712</v>
      </c>
      <c r="H8" s="62">
        <v>1824</v>
      </c>
      <c r="I8" s="62">
        <v>1352</v>
      </c>
      <c r="J8" s="62">
        <v>1880</v>
      </c>
      <c r="K8" s="62">
        <v>1696</v>
      </c>
      <c r="L8" s="62">
        <v>1544</v>
      </c>
      <c r="M8" s="62">
        <v>1360</v>
      </c>
      <c r="N8" s="63">
        <v>1600</v>
      </c>
      <c r="O8" s="40">
        <f>SUM(C8:N8)</f>
        <v>19386</v>
      </c>
      <c r="P8" s="64">
        <f>O8/B8</f>
        <v>5.7747989276139409</v>
      </c>
      <c r="Q8" s="41">
        <f>P8/1000</f>
        <v>5.7747989276139408E-3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