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<sst xmlns="http://schemas.openxmlformats.org/spreadsheetml/2006/main" count="76" uniqueCount="23">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</sst>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107580</c:v>
                </c:pt>
                <c:pt idx="1">
                  <c:v>106000</c:v>
                </c:pt>
                <c:pt idx="2">
                  <c:v>101850</c:v>
                </c:pt>
                <c:pt idx="3">
                  <c:v>113140</c:v>
                </c:pt>
                <c:pt idx="4">
                  <c:v>105070</c:v>
                </c:pt>
                <c:pt idx="5">
                  <c:v>99530</c:v>
                </c:pt>
                <c:pt idx="6">
                  <c:v>128150</c:v>
                </c:pt>
                <c:pt idx="7">
                  <c:v>84080</c:v>
                </c:pt>
                <c:pt idx="8">
                  <c:v>125090</c:v>
                </c:pt>
                <c:pt idx="9">
                  <c:v>108925</c:v>
                </c:pt>
                <c:pt idx="10">
                  <c:v>122820</c:v>
                </c:pt>
                <c:pt idx="11">
                  <c:v>78770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103275</c:v>
                </c:pt>
                <c:pt idx="1">
                  <c:v>93970</c:v>
                </c:pt>
                <c:pt idx="2">
                  <c:v>95540</c:v>
                </c:pt>
                <c:pt idx="3">
                  <c:v>108610</c:v>
                </c:pt>
                <c:pt idx="4">
                  <c:v>124110</c:v>
                </c:pt>
                <c:pt idx="5">
                  <c:v>153980</c:v>
                </c:pt>
                <c:pt idx="6">
                  <c:v>152210</c:v>
                </c:pt>
                <c:pt idx="7">
                  <c:v>139890</c:v>
                </c:pt>
                <c:pt idx="8">
                  <c:v>134840</c:v>
                </c:pt>
                <c:pt idx="9">
                  <c:v>93770</c:v>
                </c:pt>
                <c:pt idx="10">
                  <c:v>107430</c:v>
                </c:pt>
                <c:pt idx="11">
                  <c:v>105830</c:v>
                </c:pt>
              </c:numCache>
            </c:numRef>
          </c:val>
        </c:ser>
        <c:marker val="1"/>
        <c:axId val="82457728"/>
        <c:axId val="90388352"/>
      </c:lineChart>
      <c:catAx>
        <c:axId val="824577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388352"/>
        <c:crossesAt val="0"/>
        <c:auto val="1"/>
        <c:lblAlgn val="ctr"/>
        <c:lblOffset val="100"/>
      </c:catAx>
      <c:valAx>
        <c:axId val="90388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24577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516"/>
          <c:w val="0.52418879056047263"/>
          <c:h val="7.5527441092335404E-2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22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743.92127688353844</c:v>
                </c:pt>
                <c:pt idx="1">
                  <c:v>1080.7912890572163</c:v>
                </c:pt>
                <c:pt idx="2">
                  <c:v>832.81753009603688</c:v>
                </c:pt>
                <c:pt idx="3">
                  <c:v>1207.1175436223455</c:v>
                </c:pt>
                <c:pt idx="4">
                  <c:v>1108.8637900716894</c:v>
                </c:pt>
                <c:pt idx="5">
                  <c:v>1267.9412958203707</c:v>
                </c:pt>
                <c:pt idx="6">
                  <c:v>781.35127823616938</c:v>
                </c:pt>
                <c:pt idx="7">
                  <c:v>1141.6150412552413</c:v>
                </c:pt>
                <c:pt idx="8">
                  <c:v>949.7862843230082</c:v>
                </c:pt>
                <c:pt idx="9">
                  <c:v>1324.0862978493169</c:v>
                </c:pt>
                <c:pt idx="10">
                  <c:v>725.20627620722303</c:v>
                </c:pt>
                <c:pt idx="11">
                  <c:v>711.17002569998647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856.8420333424433</c:v>
                </c:pt>
                <c:pt idx="1">
                  <c:v>1153.6253074610549</c:v>
                </c:pt>
                <c:pt idx="2">
                  <c:v>608.56496906235134</c:v>
                </c:pt>
                <c:pt idx="3">
                  <c:v>2617.6630176106614</c:v>
                </c:pt>
                <c:pt idx="4">
                  <c:v>1575.599714421704</c:v>
                </c:pt>
                <c:pt idx="5">
                  <c:v>1959.0790099952405</c:v>
                </c:pt>
                <c:pt idx="6">
                  <c:v>2926.1137553545932</c:v>
                </c:pt>
                <c:pt idx="7">
                  <c:v>2250.8567348881484</c:v>
                </c:pt>
                <c:pt idx="8">
                  <c:v>1367.1870537839125</c:v>
                </c:pt>
                <c:pt idx="9">
                  <c:v>2125.8091385054736</c:v>
                </c:pt>
                <c:pt idx="10">
                  <c:v>1592.2727272727273</c:v>
                </c:pt>
                <c:pt idx="11">
                  <c:v>2542.6344597810566</c:v>
                </c:pt>
              </c:numCache>
            </c:numRef>
          </c:val>
        </c:ser>
        <c:marker val="1"/>
        <c:axId val="92737920"/>
        <c:axId val="92739456"/>
      </c:lineChart>
      <c:catAx>
        <c:axId val="927379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9456"/>
        <c:crossesAt val="0"/>
        <c:auto val="1"/>
        <c:lblAlgn val="ctr"/>
        <c:lblOffset val="100"/>
      </c:catAx>
      <c:valAx>
        <c:axId val="92739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379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661"/>
          <c:w val="0.52571251548946718"/>
          <c:h val="0.11075973149777101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54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4473.1508723913785</c:v>
                </c:pt>
                <c:pt idx="1">
                  <c:v>4993.8351009237085</c:v>
                </c:pt>
                <c:pt idx="2">
                  <c:v>9632.6582278481001</c:v>
                </c:pt>
                <c:pt idx="3">
                  <c:v>4709.8255217242559</c:v>
                </c:pt>
                <c:pt idx="4">
                  <c:v>4496.8183373246657</c:v>
                </c:pt>
                <c:pt idx="5">
                  <c:v>4626.9893944577489</c:v>
                </c:pt>
                <c:pt idx="6">
                  <c:v>8709.6270954498796</c:v>
                </c:pt>
                <c:pt idx="7">
                  <c:v>8543.9548409168656</c:v>
                </c:pt>
                <c:pt idx="8">
                  <c:v>4626.9893944577489</c:v>
                </c:pt>
                <c:pt idx="9">
                  <c:v>4271.9774204584328</c:v>
                </c:pt>
                <c:pt idx="10">
                  <c:v>4532.3195347245974</c:v>
                </c:pt>
                <c:pt idx="11">
                  <c:v>4721.6592541908994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4730.5470085470088</c:v>
                </c:pt>
                <c:pt idx="1">
                  <c:v>4455.0974358974363</c:v>
                </c:pt>
                <c:pt idx="2">
                  <c:v>5005.9965811965812</c:v>
                </c:pt>
                <c:pt idx="3">
                  <c:v>4754.4991452991453</c:v>
                </c:pt>
                <c:pt idx="4">
                  <c:v>9125.7641025641024</c:v>
                </c:pt>
                <c:pt idx="5">
                  <c:v>4898.2119658119655</c:v>
                </c:pt>
                <c:pt idx="6">
                  <c:v>4431.1452991452988</c:v>
                </c:pt>
                <c:pt idx="7">
                  <c:v>8718.5777777777785</c:v>
                </c:pt>
                <c:pt idx="8">
                  <c:v>6814.3829059829059</c:v>
                </c:pt>
                <c:pt idx="9">
                  <c:v>4958.0923076923082</c:v>
                </c:pt>
                <c:pt idx="10">
                  <c:v>5113.781196581197</c:v>
                </c:pt>
                <c:pt idx="11">
                  <c:v>4922.1641025641029</c:v>
                </c:pt>
              </c:numCache>
            </c:numRef>
          </c:val>
        </c:ser>
        <c:marker val="1"/>
        <c:axId val="99059200"/>
        <c:axId val="99060736"/>
      </c:lineChart>
      <c:catAx>
        <c:axId val="99059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60736"/>
        <c:crossesAt val="0"/>
        <c:auto val="1"/>
        <c:lblAlgn val="ctr"/>
        <c:lblOffset val="100"/>
      </c:catAx>
      <c:valAx>
        <c:axId val="99060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592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11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1824</c:v>
                </c:pt>
                <c:pt idx="1">
                  <c:v>1502</c:v>
                </c:pt>
                <c:pt idx="2">
                  <c:v>1682</c:v>
                </c:pt>
                <c:pt idx="3">
                  <c:v>2381</c:v>
                </c:pt>
                <c:pt idx="4">
                  <c:v>1828</c:v>
                </c:pt>
                <c:pt idx="5">
                  <c:v>1775</c:v>
                </c:pt>
                <c:pt idx="6">
                  <c:v>2748</c:v>
                </c:pt>
                <c:pt idx="7">
                  <c:v>2562</c:v>
                </c:pt>
                <c:pt idx="8">
                  <c:v>2464</c:v>
                </c:pt>
                <c:pt idx="9">
                  <c:v>2413</c:v>
                </c:pt>
                <c:pt idx="10">
                  <c:v>1684</c:v>
                </c:pt>
                <c:pt idx="11">
                  <c:v>1633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1679</c:v>
                </c:pt>
                <c:pt idx="1">
                  <c:v>1951</c:v>
                </c:pt>
                <c:pt idx="2">
                  <c:v>2880</c:v>
                </c:pt>
                <c:pt idx="3">
                  <c:v>1511</c:v>
                </c:pt>
                <c:pt idx="4">
                  <c:v>1677</c:v>
                </c:pt>
                <c:pt idx="5">
                  <c:v>1784</c:v>
                </c:pt>
                <c:pt idx="6">
                  <c:v>3246</c:v>
                </c:pt>
                <c:pt idx="7">
                  <c:v>2669</c:v>
                </c:pt>
                <c:pt idx="8">
                  <c:v>2195</c:v>
                </c:pt>
                <c:pt idx="9">
                  <c:v>1970</c:v>
                </c:pt>
                <c:pt idx="10">
                  <c:v>1836</c:v>
                </c:pt>
                <c:pt idx="11">
                  <c:v>2298</c:v>
                </c:pt>
              </c:numCache>
            </c:numRef>
          </c:val>
        </c:ser>
        <c:marker val="1"/>
        <c:axId val="100044800"/>
        <c:axId val="100298752"/>
      </c:lineChart>
      <c:catAx>
        <c:axId val="1000448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298752"/>
        <c:crosses val="autoZero"/>
        <c:auto val="1"/>
        <c:lblAlgn val="ctr"/>
        <c:lblOffset val="100"/>
      </c:catAx>
      <c:valAx>
        <c:axId val="100298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480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44"/>
          <c:y val="0.85056911988823958"/>
          <c:w val="0.36796145739235497"/>
          <c:h val="0.12152495554991201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7">
          <cell r="F37">
            <v>103275</v>
          </cell>
          <cell r="G37">
            <v>93970</v>
          </cell>
          <cell r="H37">
            <v>95540</v>
          </cell>
          <cell r="I37">
            <v>108610</v>
          </cell>
          <cell r="J37">
            <v>124110</v>
          </cell>
          <cell r="K37">
            <v>153980</v>
          </cell>
          <cell r="L37">
            <v>152210</v>
          </cell>
          <cell r="M37">
            <v>139890</v>
          </cell>
          <cell r="N37">
            <v>134840</v>
          </cell>
          <cell r="O37">
            <v>93770</v>
          </cell>
          <cell r="P37">
            <v>107430</v>
          </cell>
          <cell r="Q37">
            <v>105830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7">
          <cell r="F37">
            <v>107580</v>
          </cell>
          <cell r="G37">
            <v>106000</v>
          </cell>
          <cell r="H37">
            <v>101850</v>
          </cell>
          <cell r="I37">
            <v>113140</v>
          </cell>
          <cell r="J37">
            <v>105070</v>
          </cell>
          <cell r="K37">
            <v>99530</v>
          </cell>
          <cell r="L37">
            <v>128150</v>
          </cell>
          <cell r="M37">
            <v>84080</v>
          </cell>
          <cell r="N37">
            <v>125090</v>
          </cell>
          <cell r="O37">
            <v>108925</v>
          </cell>
          <cell r="P37">
            <v>122820</v>
          </cell>
          <cell r="Q37">
            <v>78770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856.8420333424433</v>
          </cell>
          <cell r="D50">
            <v>1153.6253074610549</v>
          </cell>
          <cell r="E50">
            <v>608.56496906235134</v>
          </cell>
          <cell r="F50">
            <v>2617.6630176106614</v>
          </cell>
          <cell r="G50">
            <v>1575.599714421704</v>
          </cell>
          <cell r="H50">
            <v>1959.0790099952405</v>
          </cell>
          <cell r="I50">
            <v>2926.1137553545932</v>
          </cell>
          <cell r="J50">
            <v>2250.8567348881484</v>
          </cell>
          <cell r="K50">
            <v>1367.1870537839125</v>
          </cell>
          <cell r="L50">
            <v>2125.8091385054736</v>
          </cell>
          <cell r="M50">
            <v>1592.2727272727273</v>
          </cell>
          <cell r="N50">
            <v>2542.6344597810566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743.92127688353844</v>
          </cell>
          <cell r="D50">
            <v>1080.7912890572163</v>
          </cell>
          <cell r="E50">
            <v>832.81753009603688</v>
          </cell>
          <cell r="F50">
            <v>1207.1175436223455</v>
          </cell>
          <cell r="G50">
            <v>1108.8637900716894</v>
          </cell>
          <cell r="H50">
            <v>1267.9412958203707</v>
          </cell>
          <cell r="I50">
            <v>781.35127823616938</v>
          </cell>
          <cell r="J50">
            <v>1141.6150412552413</v>
          </cell>
          <cell r="K50">
            <v>949.7862843230082</v>
          </cell>
          <cell r="L50">
            <v>1324.0862978493169</v>
          </cell>
          <cell r="M50">
            <v>725.20627620722303</v>
          </cell>
          <cell r="N50">
            <v>711.17002569998647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4730.5470085470088</v>
          </cell>
          <cell r="D49">
            <v>4455.0974358974363</v>
          </cell>
          <cell r="E49">
            <v>5005.9965811965812</v>
          </cell>
          <cell r="F49">
            <v>4754.4991452991453</v>
          </cell>
          <cell r="G49">
            <v>9125.7641025641024</v>
          </cell>
          <cell r="H49">
            <v>4898.2119658119655</v>
          </cell>
          <cell r="I49">
            <v>4431.1452991452988</v>
          </cell>
          <cell r="J49">
            <v>8718.5777777777785</v>
          </cell>
          <cell r="K49">
            <v>6814.3829059829059</v>
          </cell>
          <cell r="L49">
            <v>4958.0923076923082</v>
          </cell>
          <cell r="M49">
            <v>5113.781196581197</v>
          </cell>
          <cell r="N49">
            <v>4922.1641025641029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4473.1508723913785</v>
          </cell>
          <cell r="D49">
            <v>4993.8351009237085</v>
          </cell>
          <cell r="E49">
            <v>9632.6582278481001</v>
          </cell>
          <cell r="F49">
            <v>4709.8255217242559</v>
          </cell>
          <cell r="G49">
            <v>4496.8183373246657</v>
          </cell>
          <cell r="H49">
            <v>4626.9893944577489</v>
          </cell>
          <cell r="I49">
            <v>8709.6270954498796</v>
          </cell>
          <cell r="J49">
            <v>8543.9548409168656</v>
          </cell>
          <cell r="K49">
            <v>4626.9893944577489</v>
          </cell>
          <cell r="L49">
            <v>4271.9774204584328</v>
          </cell>
          <cell r="M49">
            <v>4532.3195347245974</v>
          </cell>
          <cell r="N49">
            <v>4721.6592541908994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8" sqref="S1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3503</v>
      </c>
      <c r="C7" s="15">
        <f>[1]AXARQUIA!F37</f>
        <v>103275</v>
      </c>
      <c r="D7" s="16">
        <f>[1]AXARQUIA!G37</f>
        <v>93970</v>
      </c>
      <c r="E7" s="16">
        <f>[1]AXARQUIA!H37</f>
        <v>95540</v>
      </c>
      <c r="F7" s="16">
        <f>[1]AXARQUIA!I37</f>
        <v>108610</v>
      </c>
      <c r="G7" s="16">
        <f>[1]AXARQUIA!J37</f>
        <v>124110</v>
      </c>
      <c r="H7" s="16">
        <f>[1]AXARQUIA!K37</f>
        <v>153980</v>
      </c>
      <c r="I7" s="16">
        <f>[1]AXARQUIA!L37</f>
        <v>152210</v>
      </c>
      <c r="J7" s="16">
        <f>[1]AXARQUIA!M37</f>
        <v>139890</v>
      </c>
      <c r="K7" s="16">
        <f>[1]AXARQUIA!N37</f>
        <v>134840</v>
      </c>
      <c r="L7" s="16">
        <f>[1]AXARQUIA!O37</f>
        <v>93770</v>
      </c>
      <c r="M7" s="16">
        <f>[1]AXARQUIA!P37</f>
        <v>107430</v>
      </c>
      <c r="N7" s="15">
        <f>[1]AXARQUIA!Q37</f>
        <v>105830</v>
      </c>
      <c r="O7" s="45">
        <f>SUM(C7:N7)</f>
        <v>1413455</v>
      </c>
      <c r="P7" s="46">
        <f>O7/B7</f>
        <v>403.4984299172138</v>
      </c>
      <c r="Q7" s="47">
        <f>P7/1000</f>
        <v>0.4034984299172138</v>
      </c>
    </row>
    <row r="8" spans="1:17" s="6" customFormat="1" ht="16.8" customHeight="1" thickBot="1">
      <c r="A8" s="18">
        <v>2015</v>
      </c>
      <c r="B8" s="27">
        <v>3459</v>
      </c>
      <c r="C8" s="30">
        <f>[2]AXARQUIA!F37</f>
        <v>107580</v>
      </c>
      <c r="D8" s="19">
        <f>[2]AXARQUIA!G37</f>
        <v>106000</v>
      </c>
      <c r="E8" s="19">
        <f>[2]AXARQUIA!H37</f>
        <v>101850</v>
      </c>
      <c r="F8" s="19">
        <f>[2]AXARQUIA!I37</f>
        <v>113140</v>
      </c>
      <c r="G8" s="19">
        <f>[2]AXARQUIA!J37</f>
        <v>105070</v>
      </c>
      <c r="H8" s="19">
        <f>[2]AXARQUIA!K37</f>
        <v>99530</v>
      </c>
      <c r="I8" s="19">
        <f>[2]AXARQUIA!L37</f>
        <v>128150</v>
      </c>
      <c r="J8" s="19">
        <f>[2]AXARQUIA!M37</f>
        <v>84080</v>
      </c>
      <c r="K8" s="19">
        <f>[2]AXARQUIA!N37</f>
        <v>125090</v>
      </c>
      <c r="L8" s="19">
        <f>[2]AXARQUIA!O37</f>
        <v>108925</v>
      </c>
      <c r="M8" s="19">
        <f>[2]AXARQUIA!P37</f>
        <v>122820</v>
      </c>
      <c r="N8" s="30">
        <f>[2]AXARQUIA!Q37</f>
        <v>78770</v>
      </c>
      <c r="O8" s="42">
        <f>SUM(C8:N8)</f>
        <v>1281005</v>
      </c>
      <c r="P8" s="43">
        <f>O8/B8</f>
        <v>370.33969355305004</v>
      </c>
      <c r="Q8" s="44">
        <f>P8/1000</f>
        <v>0.37033969355305002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3503</v>
      </c>
      <c r="C7" s="15">
        <f>'[3]Por Municipio - 2016'!C50</f>
        <v>856.8420333424433</v>
      </c>
      <c r="D7" s="16">
        <f>'[3]Por Municipio - 2016'!D50</f>
        <v>1153.6253074610549</v>
      </c>
      <c r="E7" s="16">
        <f>'[3]Por Municipio - 2016'!E50</f>
        <v>608.56496906235134</v>
      </c>
      <c r="F7" s="16">
        <f>'[3]Por Municipio - 2016'!F50</f>
        <v>2617.6630176106614</v>
      </c>
      <c r="G7" s="16">
        <f>'[3]Por Municipio - 2016'!G50</f>
        <v>1575.599714421704</v>
      </c>
      <c r="H7" s="16">
        <f>'[3]Por Municipio - 2016'!H50</f>
        <v>1959.0790099952405</v>
      </c>
      <c r="I7" s="16">
        <f>'[3]Por Municipio - 2016'!I50</f>
        <v>2926.1137553545932</v>
      </c>
      <c r="J7" s="16">
        <f>'[3]Por Municipio - 2016'!J50</f>
        <v>2250.8567348881484</v>
      </c>
      <c r="K7" s="16">
        <f>'[3]Por Municipio - 2016'!K50</f>
        <v>1367.1870537839125</v>
      </c>
      <c r="L7" s="16">
        <f>'[3]Por Municipio - 2016'!L50</f>
        <v>2125.8091385054736</v>
      </c>
      <c r="M7" s="16">
        <f>'[3]Por Municipio - 2016'!M50</f>
        <v>1592.2727272727273</v>
      </c>
      <c r="N7" s="15">
        <f>'[3]Por Municipio - 2016'!N50</f>
        <v>2542.6344597810566</v>
      </c>
      <c r="O7" s="45">
        <f>SUM(C7:N7)</f>
        <v>21576.247921479368</v>
      </c>
      <c r="P7" s="48">
        <f>O7/B7</f>
        <v>6.1593628094431541</v>
      </c>
      <c r="Q7" s="49">
        <f>P7/1000</f>
        <v>6.1593628094431538E-3</v>
      </c>
    </row>
    <row r="8" spans="1:17" s="7" customFormat="1" ht="16.8" customHeight="1" thickBot="1">
      <c r="A8" s="18">
        <v>2015</v>
      </c>
      <c r="B8" s="27">
        <v>3459</v>
      </c>
      <c r="C8" s="30">
        <f>'[4]Por Municipio - 2015'!C50</f>
        <v>743.92127688353844</v>
      </c>
      <c r="D8" s="19">
        <f>'[4]Por Municipio - 2015'!D50</f>
        <v>1080.7912890572163</v>
      </c>
      <c r="E8" s="19">
        <f>'[4]Por Municipio - 2015'!E50</f>
        <v>832.81753009603688</v>
      </c>
      <c r="F8" s="19">
        <f>'[4]Por Municipio - 2015'!F50</f>
        <v>1207.1175436223455</v>
      </c>
      <c r="G8" s="19">
        <f>'[4]Por Municipio - 2015'!G50</f>
        <v>1108.8637900716894</v>
      </c>
      <c r="H8" s="19">
        <f>'[4]Por Municipio - 2015'!H50</f>
        <v>1267.9412958203707</v>
      </c>
      <c r="I8" s="19">
        <f>'[4]Por Municipio - 2015'!I50</f>
        <v>781.35127823616938</v>
      </c>
      <c r="J8" s="19">
        <f>'[4]Por Municipio - 2015'!J50</f>
        <v>1141.6150412552413</v>
      </c>
      <c r="K8" s="19">
        <f>'[4]Por Municipio - 2015'!K50</f>
        <v>949.7862843230082</v>
      </c>
      <c r="L8" s="19">
        <f>'[4]Por Municipio - 2015'!L50</f>
        <v>1324.0862978493169</v>
      </c>
      <c r="M8" s="19">
        <f>'[4]Por Municipio - 2015'!M50</f>
        <v>725.20627620722303</v>
      </c>
      <c r="N8" s="30">
        <f>'[4]Por Municipio - 2015'!N50</f>
        <v>711.17002569998647</v>
      </c>
      <c r="O8" s="42">
        <f>SUM(C8:N8)</f>
        <v>11874.667929122143</v>
      </c>
      <c r="P8" s="50">
        <f>O8/B8</f>
        <v>3.4329771405383469</v>
      </c>
      <c r="Q8" s="51">
        <f>P8/1000</f>
        <v>3.4329771405383468E-3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3503</v>
      </c>
      <c r="C7" s="25">
        <f>'[5]VIDRIO POR MUNICIPIOS'!C49</f>
        <v>4730.5470085470088</v>
      </c>
      <c r="D7" s="16">
        <f>'[5]VIDRIO POR MUNICIPIOS'!D49</f>
        <v>4455.0974358974363</v>
      </c>
      <c r="E7" s="16">
        <f>'[5]VIDRIO POR MUNICIPIOS'!E49</f>
        <v>5005.9965811965812</v>
      </c>
      <c r="F7" s="16">
        <f>'[5]VIDRIO POR MUNICIPIOS'!F49</f>
        <v>4754.4991452991453</v>
      </c>
      <c r="G7" s="16">
        <f>'[5]VIDRIO POR MUNICIPIOS'!G49</f>
        <v>9125.7641025641024</v>
      </c>
      <c r="H7" s="16">
        <f>'[5]VIDRIO POR MUNICIPIOS'!H49</f>
        <v>4898.2119658119655</v>
      </c>
      <c r="I7" s="16">
        <f>'[5]VIDRIO POR MUNICIPIOS'!I49</f>
        <v>4431.1452991452988</v>
      </c>
      <c r="J7" s="16">
        <f>'[5]VIDRIO POR MUNICIPIOS'!J49</f>
        <v>8718.5777777777785</v>
      </c>
      <c r="K7" s="16">
        <f>'[5]VIDRIO POR MUNICIPIOS'!K49</f>
        <v>6814.3829059829059</v>
      </c>
      <c r="L7" s="16">
        <f>'[5]VIDRIO POR MUNICIPIOS'!L49</f>
        <v>4958.0923076923082</v>
      </c>
      <c r="M7" s="16">
        <f>'[5]VIDRIO POR MUNICIPIOS'!M49</f>
        <v>5113.781196581197</v>
      </c>
      <c r="N7" s="69">
        <f>'[5]VIDRIO POR MUNICIPIOS'!N49</f>
        <v>4922.1641025641029</v>
      </c>
      <c r="O7" s="67">
        <f>SUM(C7:N7)</f>
        <v>67928.259829059825</v>
      </c>
      <c r="P7" s="52">
        <f>O7/B7</f>
        <v>19.39145299145299</v>
      </c>
      <c r="Q7" s="53">
        <f>P7/1000</f>
        <v>1.9391452991452989E-2</v>
      </c>
    </row>
    <row r="8" spans="1:17" s="4" customFormat="1" ht="16.8" customHeight="1" thickBot="1">
      <c r="A8" s="18">
        <v>2015</v>
      </c>
      <c r="B8" s="27">
        <v>3459</v>
      </c>
      <c r="C8" s="23">
        <f>'[6]VIDRIO POR MUNICIPIOS'!C49</f>
        <v>4473.1508723913785</v>
      </c>
      <c r="D8" s="70">
        <f>'[6]VIDRIO POR MUNICIPIOS'!D49</f>
        <v>4993.8351009237085</v>
      </c>
      <c r="E8" s="70">
        <f>'[6]VIDRIO POR MUNICIPIOS'!E49</f>
        <v>9632.6582278481001</v>
      </c>
      <c r="F8" s="70">
        <f>'[6]VIDRIO POR MUNICIPIOS'!F49</f>
        <v>4709.8255217242559</v>
      </c>
      <c r="G8" s="70">
        <f>'[6]VIDRIO POR MUNICIPIOS'!G49</f>
        <v>4496.8183373246657</v>
      </c>
      <c r="H8" s="70">
        <f>'[6]VIDRIO POR MUNICIPIOS'!H49</f>
        <v>4626.9893944577489</v>
      </c>
      <c r="I8" s="70">
        <f>'[6]VIDRIO POR MUNICIPIOS'!I49</f>
        <v>8709.6270954498796</v>
      </c>
      <c r="J8" s="70">
        <f>'[6]VIDRIO POR MUNICIPIOS'!J49</f>
        <v>8543.9548409168656</v>
      </c>
      <c r="K8" s="70">
        <f>'[6]VIDRIO POR MUNICIPIOS'!K49</f>
        <v>4626.9893944577489</v>
      </c>
      <c r="L8" s="70">
        <f>'[6]VIDRIO POR MUNICIPIOS'!L49</f>
        <v>4271.9774204584328</v>
      </c>
      <c r="M8" s="70">
        <f>'[6]VIDRIO POR MUNICIPIOS'!M49</f>
        <v>4532.3195347245974</v>
      </c>
      <c r="N8" s="71">
        <f>'[6]VIDRIO POR MUNICIPIOS'!N49</f>
        <v>4721.6592541908994</v>
      </c>
      <c r="O8" s="68">
        <f>SUM(C8:N8)</f>
        <v>68339.804994868289</v>
      </c>
      <c r="P8" s="54">
        <f>O8/B8</f>
        <v>19.757098871022922</v>
      </c>
      <c r="Q8" s="55">
        <f>P8/1000</f>
        <v>1.9757098871022921E-2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3503</v>
      </c>
      <c r="C7" s="56">
        <v>1679</v>
      </c>
      <c r="D7" s="57">
        <v>1951</v>
      </c>
      <c r="E7" s="58">
        <v>2880</v>
      </c>
      <c r="F7" s="58">
        <v>1511</v>
      </c>
      <c r="G7" s="58">
        <v>1677</v>
      </c>
      <c r="H7" s="58">
        <v>1784</v>
      </c>
      <c r="I7" s="58">
        <v>3246</v>
      </c>
      <c r="J7" s="58">
        <v>2669</v>
      </c>
      <c r="K7" s="58">
        <v>2195</v>
      </c>
      <c r="L7" s="58">
        <v>1970</v>
      </c>
      <c r="M7" s="58">
        <v>1836</v>
      </c>
      <c r="N7" s="57">
        <v>2298</v>
      </c>
      <c r="O7" s="65">
        <f>SUM(C7:N7)</f>
        <v>25696</v>
      </c>
      <c r="P7" s="66">
        <f>O7/B7</f>
        <v>7.3354267770482444</v>
      </c>
      <c r="Q7" s="59">
        <f>P7/1000</f>
        <v>7.3354267770482443E-3</v>
      </c>
    </row>
    <row r="8" spans="1:17" s="4" customFormat="1" ht="16.8" customHeight="1" thickBot="1">
      <c r="A8" s="36">
        <v>2015</v>
      </c>
      <c r="B8" s="34">
        <v>3459</v>
      </c>
      <c r="C8" s="60">
        <v>1824</v>
      </c>
      <c r="D8" s="61">
        <v>1502</v>
      </c>
      <c r="E8" s="62">
        <v>1682</v>
      </c>
      <c r="F8" s="62">
        <v>2381</v>
      </c>
      <c r="G8" s="62">
        <v>1828</v>
      </c>
      <c r="H8" s="62">
        <v>1775</v>
      </c>
      <c r="I8" s="62">
        <v>2748</v>
      </c>
      <c r="J8" s="62">
        <v>2562</v>
      </c>
      <c r="K8" s="62">
        <v>2464</v>
      </c>
      <c r="L8" s="62">
        <v>2413</v>
      </c>
      <c r="M8" s="62">
        <v>1684</v>
      </c>
      <c r="N8" s="63">
        <v>1633</v>
      </c>
      <c r="O8" s="40">
        <f>SUM(C8:N8)</f>
        <v>24496</v>
      </c>
      <c r="P8" s="64">
        <f>O8/B8</f>
        <v>7.0818155536282159</v>
      </c>
      <c r="Q8" s="41">
        <f>P8/1000</f>
        <v>7.0818155536282162E-3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