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<sst xmlns="http://schemas.openxmlformats.org/spreadsheetml/2006/main" count="76" uniqueCount="23">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</sst>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34260</c:v>
                </c:pt>
                <c:pt idx="1">
                  <c:v>34340</c:v>
                </c:pt>
                <c:pt idx="2">
                  <c:v>41120</c:v>
                </c:pt>
                <c:pt idx="3">
                  <c:v>44940</c:v>
                </c:pt>
                <c:pt idx="4">
                  <c:v>52400</c:v>
                </c:pt>
                <c:pt idx="5">
                  <c:v>37340</c:v>
                </c:pt>
                <c:pt idx="6">
                  <c:v>46440</c:v>
                </c:pt>
                <c:pt idx="7">
                  <c:v>65300</c:v>
                </c:pt>
                <c:pt idx="8">
                  <c:v>39440</c:v>
                </c:pt>
                <c:pt idx="9">
                  <c:v>45660</c:v>
                </c:pt>
                <c:pt idx="10">
                  <c:v>42060</c:v>
                </c:pt>
                <c:pt idx="11">
                  <c:v>37620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37440</c:v>
                </c:pt>
                <c:pt idx="1">
                  <c:v>31820</c:v>
                </c:pt>
                <c:pt idx="2">
                  <c:v>38540</c:v>
                </c:pt>
                <c:pt idx="3">
                  <c:v>40700</c:v>
                </c:pt>
                <c:pt idx="4">
                  <c:v>36920</c:v>
                </c:pt>
                <c:pt idx="5">
                  <c:v>25540</c:v>
                </c:pt>
                <c:pt idx="6">
                  <c:v>54720</c:v>
                </c:pt>
                <c:pt idx="7">
                  <c:v>0</c:v>
                </c:pt>
                <c:pt idx="8">
                  <c:v>52580</c:v>
                </c:pt>
                <c:pt idx="9">
                  <c:v>38760</c:v>
                </c:pt>
                <c:pt idx="10">
                  <c:v>40020</c:v>
                </c:pt>
                <c:pt idx="11">
                  <c:v>40720</c:v>
                </c:pt>
              </c:numCache>
            </c:numRef>
          </c:val>
        </c:ser>
        <c:marker val="1"/>
        <c:axId val="82457728"/>
        <c:axId val="90388352"/>
      </c:lineChart>
      <c:catAx>
        <c:axId val="824577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388352"/>
        <c:crossesAt val="0"/>
        <c:auto val="1"/>
        <c:lblAlgn val="ctr"/>
        <c:lblOffset val="100"/>
      </c:catAx>
      <c:valAx>
        <c:axId val="903883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245772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505"/>
          <c:w val="0.52418879056047263"/>
          <c:h val="7.5527441092335404E-2"/>
        </c:manualLayout>
      </c:layout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9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283.24062443926073</c:v>
                </c:pt>
                <c:pt idx="1">
                  <c:v>968.16795262874575</c:v>
                </c:pt>
                <c:pt idx="2">
                  <c:v>468.63448770859503</c:v>
                </c:pt>
                <c:pt idx="3">
                  <c:v>1114.9380943836354</c:v>
                </c:pt>
                <c:pt idx="4">
                  <c:v>442.88534003229859</c:v>
                </c:pt>
                <c:pt idx="5">
                  <c:v>916.66965727615286</c:v>
                </c:pt>
                <c:pt idx="6">
                  <c:v>561.33141934326216</c:v>
                </c:pt>
                <c:pt idx="7">
                  <c:v>355.33823793289071</c:v>
                </c:pt>
                <c:pt idx="8">
                  <c:v>571.63107841378076</c:v>
                </c:pt>
                <c:pt idx="9">
                  <c:v>551.03176027274355</c:v>
                </c:pt>
                <c:pt idx="10">
                  <c:v>1122.6628386865243</c:v>
                </c:pt>
                <c:pt idx="11">
                  <c:v>195.69352233985285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709.23187883159039</c:v>
                </c:pt>
                <c:pt idx="1">
                  <c:v>844.0858276235125</c:v>
                </c:pt>
                <c:pt idx="2">
                  <c:v>804.12910205553555</c:v>
                </c:pt>
                <c:pt idx="3">
                  <c:v>464.49693472773168</c:v>
                </c:pt>
                <c:pt idx="4">
                  <c:v>544.41038586368552</c:v>
                </c:pt>
                <c:pt idx="5">
                  <c:v>923.99927875946616</c:v>
                </c:pt>
                <c:pt idx="6">
                  <c:v>599.35088351965373</c:v>
                </c:pt>
                <c:pt idx="7">
                  <c:v>709.23187883159039</c:v>
                </c:pt>
                <c:pt idx="8">
                  <c:v>434.52939055174903</c:v>
                </c:pt>
                <c:pt idx="9">
                  <c:v>694.24810674359901</c:v>
                </c:pt>
                <c:pt idx="10">
                  <c:v>1348.5394879192211</c:v>
                </c:pt>
                <c:pt idx="11">
                  <c:v>779.15614857554988</c:v>
                </c:pt>
              </c:numCache>
            </c:numRef>
          </c:val>
        </c:ser>
        <c:marker val="1"/>
        <c:axId val="92737920"/>
        <c:axId val="92739456"/>
      </c:lineChart>
      <c:catAx>
        <c:axId val="9273792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39456"/>
        <c:crossesAt val="0"/>
        <c:auto val="1"/>
        <c:lblAlgn val="ctr"/>
        <c:lblOffset val="100"/>
      </c:catAx>
      <c:valAx>
        <c:axId val="92739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73792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628"/>
          <c:w val="0.52571251548946718"/>
          <c:h val="0.11075973149777101"/>
        </c:manualLayout>
      </c:layout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4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4197.1110712363179</c:v>
                </c:pt>
                <c:pt idx="1">
                  <c:v>1874.5379508343801</c:v>
                </c:pt>
                <c:pt idx="2">
                  <c:v>1627.3461331419344</c:v>
                </c:pt>
                <c:pt idx="3">
                  <c:v>0</c:v>
                </c:pt>
                <c:pt idx="4">
                  <c:v>2054.7819845684553</c:v>
                </c:pt>
                <c:pt idx="5">
                  <c:v>2121.7297685268259</c:v>
                </c:pt>
                <c:pt idx="6">
                  <c:v>1817.8898259465279</c:v>
                </c:pt>
                <c:pt idx="7">
                  <c:v>2126.8795980620853</c:v>
                </c:pt>
                <c:pt idx="8">
                  <c:v>1926.0362461869729</c:v>
                </c:pt>
                <c:pt idx="9">
                  <c:v>2044.4823254979365</c:v>
                </c:pt>
                <c:pt idx="10">
                  <c:v>2168.0782343441592</c:v>
                </c:pt>
                <c:pt idx="11">
                  <c:v>1776.6911896644538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1892.9498737829065</c:v>
                </c:pt>
                <c:pt idx="1">
                  <c:v>2072.7551388388028</c:v>
                </c:pt>
                <c:pt idx="2">
                  <c:v>1133.772087991345</c:v>
                </c:pt>
                <c:pt idx="3">
                  <c:v>2072.7551388388028</c:v>
                </c:pt>
                <c:pt idx="4">
                  <c:v>2032.7984132708257</c:v>
                </c:pt>
                <c:pt idx="5">
                  <c:v>1882.9606923909123</c:v>
                </c:pt>
                <c:pt idx="6">
                  <c:v>1997.8362783988459</c:v>
                </c:pt>
                <c:pt idx="7">
                  <c:v>3740.9484313018388</c:v>
                </c:pt>
                <c:pt idx="8">
                  <c:v>1728.1283808150017</c:v>
                </c:pt>
                <c:pt idx="9">
                  <c:v>2082.7443202307968</c:v>
                </c:pt>
                <c:pt idx="10">
                  <c:v>2057.7713667508115</c:v>
                </c:pt>
                <c:pt idx="11">
                  <c:v>2232.5820411107102</c:v>
                </c:pt>
              </c:numCache>
            </c:numRef>
          </c:val>
        </c:ser>
        <c:marker val="1"/>
        <c:axId val="99059200"/>
        <c:axId val="99060736"/>
      </c:lineChart>
      <c:catAx>
        <c:axId val="990592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60736"/>
        <c:crossesAt val="0"/>
        <c:auto val="1"/>
        <c:lblAlgn val="ctr"/>
        <c:lblOffset val="100"/>
      </c:catAx>
      <c:valAx>
        <c:axId val="99060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0592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13"/>
        </c:manualLayout>
      </c:layout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461</c:v>
                </c:pt>
                <c:pt idx="1">
                  <c:v>467</c:v>
                </c:pt>
                <c:pt idx="2">
                  <c:v>480</c:v>
                </c:pt>
                <c:pt idx="3">
                  <c:v>568</c:v>
                </c:pt>
                <c:pt idx="4">
                  <c:v>387</c:v>
                </c:pt>
                <c:pt idx="5">
                  <c:v>410</c:v>
                </c:pt>
                <c:pt idx="6">
                  <c:v>613</c:v>
                </c:pt>
                <c:pt idx="7">
                  <c:v>472</c:v>
                </c:pt>
                <c:pt idx="8">
                  <c:v>301</c:v>
                </c:pt>
                <c:pt idx="9">
                  <c:v>440</c:v>
                </c:pt>
                <c:pt idx="10">
                  <c:v>467</c:v>
                </c:pt>
                <c:pt idx="11">
                  <c:v>392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465</c:v>
                </c:pt>
                <c:pt idx="1">
                  <c:v>432</c:v>
                </c:pt>
                <c:pt idx="2">
                  <c:v>476</c:v>
                </c:pt>
                <c:pt idx="3">
                  <c:v>284</c:v>
                </c:pt>
                <c:pt idx="4">
                  <c:v>680</c:v>
                </c:pt>
                <c:pt idx="5">
                  <c:v>445</c:v>
                </c:pt>
                <c:pt idx="6">
                  <c:v>663</c:v>
                </c:pt>
                <c:pt idx="7">
                  <c:v>600</c:v>
                </c:pt>
                <c:pt idx="8">
                  <c:v>432</c:v>
                </c:pt>
                <c:pt idx="9">
                  <c:v>430</c:v>
                </c:pt>
                <c:pt idx="10">
                  <c:v>535</c:v>
                </c:pt>
                <c:pt idx="11">
                  <c:v>599</c:v>
                </c:pt>
              </c:numCache>
            </c:numRef>
          </c:val>
        </c:ser>
        <c:marker val="1"/>
        <c:axId val="100045568"/>
        <c:axId val="100299520"/>
      </c:lineChart>
      <c:catAx>
        <c:axId val="10004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299520"/>
        <c:crosses val="autoZero"/>
        <c:auto val="1"/>
        <c:lblAlgn val="ctr"/>
        <c:lblOffset val="100"/>
      </c:catAx>
      <c:valAx>
        <c:axId val="100299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455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538"/>
          <c:y val="0.85056911988823958"/>
          <c:w val="0.36796145739235492"/>
          <c:h val="0.12152495554991199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709.23187883159039</v>
          </cell>
          <cell r="D49">
            <v>844.0858276235125</v>
          </cell>
          <cell r="E49">
            <v>804.12910205553555</v>
          </cell>
          <cell r="F49">
            <v>464.49693472773168</v>
          </cell>
          <cell r="G49">
            <v>544.41038586368552</v>
          </cell>
          <cell r="H49">
            <v>923.99927875946616</v>
          </cell>
          <cell r="I49">
            <v>599.35088351965373</v>
          </cell>
          <cell r="J49">
            <v>709.23187883159039</v>
          </cell>
          <cell r="K49">
            <v>434.52939055174903</v>
          </cell>
          <cell r="L49">
            <v>694.24810674359901</v>
          </cell>
          <cell r="M49">
            <v>1348.5394879192211</v>
          </cell>
          <cell r="N49">
            <v>779.15614857554988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283.24062443926073</v>
          </cell>
          <cell r="D49">
            <v>968.16795262874575</v>
          </cell>
          <cell r="E49">
            <v>468.63448770859503</v>
          </cell>
          <cell r="F49">
            <v>1114.9380943836354</v>
          </cell>
          <cell r="G49">
            <v>442.88534003229859</v>
          </cell>
          <cell r="H49">
            <v>916.66965727615286</v>
          </cell>
          <cell r="I49">
            <v>561.33141934326216</v>
          </cell>
          <cell r="J49">
            <v>355.33823793289071</v>
          </cell>
          <cell r="K49">
            <v>571.63107841378076</v>
          </cell>
          <cell r="L49">
            <v>551.03176027274355</v>
          </cell>
          <cell r="M49">
            <v>1122.6628386865243</v>
          </cell>
          <cell r="N49">
            <v>195.69352233985285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C48">
            <v>1892.9498737829065</v>
          </cell>
          <cell r="D48">
            <v>2072.7551388388028</v>
          </cell>
          <cell r="E48">
            <v>1133.772087991345</v>
          </cell>
          <cell r="F48">
            <v>2072.7551388388028</v>
          </cell>
          <cell r="G48">
            <v>2032.7984132708257</v>
          </cell>
          <cell r="H48">
            <v>1882.9606923909123</v>
          </cell>
          <cell r="I48">
            <v>1997.8362783988459</v>
          </cell>
          <cell r="J48">
            <v>3740.9484313018388</v>
          </cell>
          <cell r="K48">
            <v>1728.1283808150017</v>
          </cell>
          <cell r="L48">
            <v>2082.7443202307968</v>
          </cell>
          <cell r="M48">
            <v>2057.7713667508115</v>
          </cell>
          <cell r="N48">
            <v>2232.5820411107102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C48">
            <v>4197.1110712363179</v>
          </cell>
          <cell r="D48">
            <v>1874.5379508343801</v>
          </cell>
          <cell r="E48">
            <v>1627.3461331419344</v>
          </cell>
          <cell r="F48">
            <v>0</v>
          </cell>
          <cell r="G48">
            <v>2054.7819845684553</v>
          </cell>
          <cell r="H48">
            <v>2121.7297685268259</v>
          </cell>
          <cell r="I48">
            <v>1817.8898259465279</v>
          </cell>
          <cell r="J48">
            <v>2126.8795980620853</v>
          </cell>
          <cell r="K48">
            <v>1926.0362461869729</v>
          </cell>
          <cell r="L48">
            <v>2044.4823254979365</v>
          </cell>
          <cell r="M48">
            <v>2168.0782343441592</v>
          </cell>
          <cell r="N48">
            <v>1776.6911896644538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3">
          <cell r="F43">
            <v>37440</v>
          </cell>
          <cell r="G43">
            <v>31820</v>
          </cell>
          <cell r="H43">
            <v>38540</v>
          </cell>
          <cell r="I43">
            <v>40700</v>
          </cell>
          <cell r="J43">
            <v>36920</v>
          </cell>
          <cell r="K43">
            <v>25540</v>
          </cell>
          <cell r="L43">
            <v>54720</v>
          </cell>
          <cell r="M43">
            <v>0</v>
          </cell>
          <cell r="N43">
            <v>52580</v>
          </cell>
          <cell r="O43">
            <v>38760</v>
          </cell>
          <cell r="P43">
            <v>40020</v>
          </cell>
          <cell r="Q43">
            <v>40720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3">
          <cell r="F43">
            <v>34260</v>
          </cell>
          <cell r="G43">
            <v>34340</v>
          </cell>
          <cell r="H43">
            <v>41120</v>
          </cell>
          <cell r="I43">
            <v>44940</v>
          </cell>
          <cell r="J43">
            <v>52400</v>
          </cell>
          <cell r="K43">
            <v>37340</v>
          </cell>
          <cell r="L43">
            <v>46440</v>
          </cell>
          <cell r="M43">
            <v>65300</v>
          </cell>
          <cell r="N43">
            <v>39440</v>
          </cell>
          <cell r="O43">
            <v>45660</v>
          </cell>
          <cell r="P43">
            <v>42060</v>
          </cell>
          <cell r="Q43">
            <v>37620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9" sqref="R9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1385</v>
      </c>
      <c r="C7" s="15">
        <f>[5]AXARQUIA!F43</f>
        <v>37440</v>
      </c>
      <c r="D7" s="16">
        <f>[5]AXARQUIA!G43</f>
        <v>31820</v>
      </c>
      <c r="E7" s="16">
        <f>[5]AXARQUIA!H43</f>
        <v>38540</v>
      </c>
      <c r="F7" s="16">
        <f>[5]AXARQUIA!I43</f>
        <v>40700</v>
      </c>
      <c r="G7" s="16">
        <f>[5]AXARQUIA!J43</f>
        <v>36920</v>
      </c>
      <c r="H7" s="16">
        <f>[5]AXARQUIA!K43</f>
        <v>25540</v>
      </c>
      <c r="I7" s="16">
        <f>[5]AXARQUIA!L43</f>
        <v>54720</v>
      </c>
      <c r="J7" s="16">
        <f>[5]AXARQUIA!M43</f>
        <v>0</v>
      </c>
      <c r="K7" s="16">
        <f>[5]AXARQUIA!N43</f>
        <v>52580</v>
      </c>
      <c r="L7" s="16">
        <f>[5]AXARQUIA!O43</f>
        <v>38760</v>
      </c>
      <c r="M7" s="16">
        <f>[5]AXARQUIA!P43</f>
        <v>40020</v>
      </c>
      <c r="N7" s="15">
        <f>[5]AXARQUIA!Q43</f>
        <v>40720</v>
      </c>
      <c r="O7" s="45">
        <f>SUM(C7:N7)</f>
        <v>437760</v>
      </c>
      <c r="P7" s="46">
        <f>O7/B7</f>
        <v>316.07220216606498</v>
      </c>
      <c r="Q7" s="47">
        <f>P7/1000</f>
        <v>0.31607220216606496</v>
      </c>
    </row>
    <row r="8" spans="1:17" s="6" customFormat="1" ht="16.8" customHeight="1" thickBot="1">
      <c r="A8" s="18">
        <v>2015</v>
      </c>
      <c r="B8" s="27">
        <v>1435</v>
      </c>
      <c r="C8" s="30">
        <f>[6]AXARQUIA!F43</f>
        <v>34260</v>
      </c>
      <c r="D8" s="19">
        <f>[6]AXARQUIA!G43</f>
        <v>34340</v>
      </c>
      <c r="E8" s="19">
        <f>[6]AXARQUIA!H43</f>
        <v>41120</v>
      </c>
      <c r="F8" s="19">
        <f>[6]AXARQUIA!I43</f>
        <v>44940</v>
      </c>
      <c r="G8" s="19">
        <f>[6]AXARQUIA!J43</f>
        <v>52400</v>
      </c>
      <c r="H8" s="19">
        <f>[6]AXARQUIA!K43</f>
        <v>37340</v>
      </c>
      <c r="I8" s="19">
        <f>[6]AXARQUIA!L43</f>
        <v>46440</v>
      </c>
      <c r="J8" s="19">
        <f>[6]AXARQUIA!M43</f>
        <v>65300</v>
      </c>
      <c r="K8" s="19">
        <f>[6]AXARQUIA!N43</f>
        <v>39440</v>
      </c>
      <c r="L8" s="19">
        <f>[6]AXARQUIA!O43</f>
        <v>45660</v>
      </c>
      <c r="M8" s="19">
        <f>[6]AXARQUIA!P43</f>
        <v>42060</v>
      </c>
      <c r="N8" s="30">
        <f>[6]AXARQUIA!Q43</f>
        <v>37620</v>
      </c>
      <c r="O8" s="42">
        <f>SUM(C8:N8)</f>
        <v>520920</v>
      </c>
      <c r="P8" s="43">
        <f>O8/B8</f>
        <v>363.01045296167246</v>
      </c>
      <c r="Q8" s="44">
        <f>P8/1000</f>
        <v>0.36301045296167245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9" sqref="S19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1385</v>
      </c>
      <c r="C7" s="15">
        <f>'[1]Por Municipio - 2016'!C49</f>
        <v>709.23187883159039</v>
      </c>
      <c r="D7" s="16">
        <f>'[1]Por Municipio - 2016'!D49</f>
        <v>844.0858276235125</v>
      </c>
      <c r="E7" s="16">
        <f>'[1]Por Municipio - 2016'!E49</f>
        <v>804.12910205553555</v>
      </c>
      <c r="F7" s="16">
        <f>'[1]Por Municipio - 2016'!F49</f>
        <v>464.49693472773168</v>
      </c>
      <c r="G7" s="16">
        <f>'[1]Por Municipio - 2016'!G49</f>
        <v>544.41038586368552</v>
      </c>
      <c r="H7" s="16">
        <f>'[1]Por Municipio - 2016'!H49</f>
        <v>923.99927875946616</v>
      </c>
      <c r="I7" s="16">
        <f>'[1]Por Municipio - 2016'!I49</f>
        <v>599.35088351965373</v>
      </c>
      <c r="J7" s="16">
        <f>'[1]Por Municipio - 2016'!J49</f>
        <v>709.23187883159039</v>
      </c>
      <c r="K7" s="16">
        <f>'[1]Por Municipio - 2016'!K49</f>
        <v>434.52939055174903</v>
      </c>
      <c r="L7" s="16">
        <f>'[1]Por Municipio - 2016'!L49</f>
        <v>694.24810674359901</v>
      </c>
      <c r="M7" s="16">
        <f>'[1]Por Municipio - 2016'!M49</f>
        <v>1348.5394879192211</v>
      </c>
      <c r="N7" s="15">
        <f>'[1]Por Municipio - 2016'!N49</f>
        <v>779.15614857554988</v>
      </c>
      <c r="O7" s="45">
        <f>SUM(C7:N7)</f>
        <v>8855.4093040028838</v>
      </c>
      <c r="P7" s="48">
        <f>O7/B7</f>
        <v>6.393797331410024</v>
      </c>
      <c r="Q7" s="49">
        <f>P7/1000</f>
        <v>6.3937973314100241E-3</v>
      </c>
    </row>
    <row r="8" spans="1:17" s="7" customFormat="1" ht="16.8" customHeight="1" thickBot="1">
      <c r="A8" s="18">
        <v>2015</v>
      </c>
      <c r="B8" s="27">
        <v>1435</v>
      </c>
      <c r="C8" s="30">
        <f>'[2]Por Municipio - 2015'!C49</f>
        <v>283.24062443926073</v>
      </c>
      <c r="D8" s="19">
        <f>'[2]Por Municipio - 2015'!D49</f>
        <v>968.16795262874575</v>
      </c>
      <c r="E8" s="19">
        <f>'[2]Por Municipio - 2015'!E49</f>
        <v>468.63448770859503</v>
      </c>
      <c r="F8" s="19">
        <f>'[2]Por Municipio - 2015'!F49</f>
        <v>1114.9380943836354</v>
      </c>
      <c r="G8" s="19">
        <f>'[2]Por Municipio - 2015'!G49</f>
        <v>442.88534003229859</v>
      </c>
      <c r="H8" s="19">
        <f>'[2]Por Municipio - 2015'!H49</f>
        <v>916.66965727615286</v>
      </c>
      <c r="I8" s="19">
        <f>'[2]Por Municipio - 2015'!I49</f>
        <v>561.33141934326216</v>
      </c>
      <c r="J8" s="19">
        <f>'[2]Por Municipio - 2015'!J49</f>
        <v>355.33823793289071</v>
      </c>
      <c r="K8" s="19">
        <f>'[2]Por Municipio - 2015'!K49</f>
        <v>571.63107841378076</v>
      </c>
      <c r="L8" s="19">
        <f>'[2]Por Municipio - 2015'!L49</f>
        <v>551.03176027274355</v>
      </c>
      <c r="M8" s="19">
        <f>'[2]Por Municipio - 2015'!M49</f>
        <v>1122.6628386865243</v>
      </c>
      <c r="N8" s="30">
        <f>'[2]Por Municipio - 2015'!N49</f>
        <v>195.69352233985285</v>
      </c>
      <c r="O8" s="42">
        <f>SUM(C8:N8)</f>
        <v>7552.2250134577425</v>
      </c>
      <c r="P8" s="50">
        <f>O8/B8</f>
        <v>5.2628745738381477</v>
      </c>
      <c r="Q8" s="51">
        <f>P8/1000</f>
        <v>5.2628745738381479E-3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6" sqref="T16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1385</v>
      </c>
      <c r="C7" s="25">
        <f>'[3]VIDRIO POR MUNICIPIOS'!C48</f>
        <v>1892.9498737829065</v>
      </c>
      <c r="D7" s="16">
        <f>'[3]VIDRIO POR MUNICIPIOS'!D48</f>
        <v>2072.7551388388028</v>
      </c>
      <c r="E7" s="16">
        <f>'[3]VIDRIO POR MUNICIPIOS'!E48</f>
        <v>1133.772087991345</v>
      </c>
      <c r="F7" s="16">
        <f>'[3]VIDRIO POR MUNICIPIOS'!F48</f>
        <v>2072.7551388388028</v>
      </c>
      <c r="G7" s="16">
        <f>'[3]VIDRIO POR MUNICIPIOS'!G48</f>
        <v>2032.7984132708257</v>
      </c>
      <c r="H7" s="16">
        <f>'[3]VIDRIO POR MUNICIPIOS'!H48</f>
        <v>1882.9606923909123</v>
      </c>
      <c r="I7" s="16">
        <f>'[3]VIDRIO POR MUNICIPIOS'!I48</f>
        <v>1997.8362783988459</v>
      </c>
      <c r="J7" s="16">
        <f>'[3]VIDRIO POR MUNICIPIOS'!J48</f>
        <v>3740.9484313018388</v>
      </c>
      <c r="K7" s="16">
        <f>'[3]VIDRIO POR MUNICIPIOS'!K48</f>
        <v>1728.1283808150017</v>
      </c>
      <c r="L7" s="16">
        <f>'[3]VIDRIO POR MUNICIPIOS'!L48</f>
        <v>2082.7443202307968</v>
      </c>
      <c r="M7" s="16">
        <f>'[3]VIDRIO POR MUNICIPIOS'!M48</f>
        <v>2057.7713667508115</v>
      </c>
      <c r="N7" s="69">
        <f>'[3]VIDRIO POR MUNICIPIOS'!N48</f>
        <v>2232.5820411107102</v>
      </c>
      <c r="O7" s="67">
        <f>SUM(C7:N7)</f>
        <v>24928.002163721598</v>
      </c>
      <c r="P7" s="52">
        <f>O7/B7</f>
        <v>17.998557518932561</v>
      </c>
      <c r="Q7" s="53">
        <f>P7/1000</f>
        <v>1.7998557518932562E-2</v>
      </c>
    </row>
    <row r="8" spans="1:17" s="4" customFormat="1" ht="16.8" customHeight="1" thickBot="1">
      <c r="A8" s="18">
        <v>2015</v>
      </c>
      <c r="B8" s="27">
        <v>1435</v>
      </c>
      <c r="C8" s="23">
        <f>'[4]VIDRIO POR MUNICIPIOS'!C48</f>
        <v>4197.1110712363179</v>
      </c>
      <c r="D8" s="70">
        <f>'[4]VIDRIO POR MUNICIPIOS'!D48</f>
        <v>1874.5379508343801</v>
      </c>
      <c r="E8" s="70">
        <f>'[4]VIDRIO POR MUNICIPIOS'!E48</f>
        <v>1627.3461331419344</v>
      </c>
      <c r="F8" s="70">
        <f>'[4]VIDRIO POR MUNICIPIOS'!F48</f>
        <v>0</v>
      </c>
      <c r="G8" s="70">
        <f>'[4]VIDRIO POR MUNICIPIOS'!G48</f>
        <v>2054.7819845684553</v>
      </c>
      <c r="H8" s="70">
        <f>'[4]VIDRIO POR MUNICIPIOS'!H48</f>
        <v>2121.7297685268259</v>
      </c>
      <c r="I8" s="70">
        <f>'[4]VIDRIO POR MUNICIPIOS'!I48</f>
        <v>1817.8898259465279</v>
      </c>
      <c r="J8" s="70">
        <f>'[4]VIDRIO POR MUNICIPIOS'!J48</f>
        <v>2126.8795980620853</v>
      </c>
      <c r="K8" s="70">
        <f>'[4]VIDRIO POR MUNICIPIOS'!K48</f>
        <v>1926.0362461869729</v>
      </c>
      <c r="L8" s="70">
        <f>'[4]VIDRIO POR MUNICIPIOS'!L48</f>
        <v>2044.4823254979365</v>
      </c>
      <c r="M8" s="70">
        <f>'[4]VIDRIO POR MUNICIPIOS'!M48</f>
        <v>2168.0782343441592</v>
      </c>
      <c r="N8" s="71">
        <f>'[4]VIDRIO POR MUNICIPIOS'!N48</f>
        <v>1776.6911896644538</v>
      </c>
      <c r="O8" s="68">
        <f>SUM(C8:N8)</f>
        <v>23735.564328010048</v>
      </c>
      <c r="P8" s="54">
        <f>O8/B8</f>
        <v>16.540462946348466</v>
      </c>
      <c r="Q8" s="55">
        <f>P8/1000</f>
        <v>1.6540462946348467E-2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1385</v>
      </c>
      <c r="C7" s="56">
        <v>465</v>
      </c>
      <c r="D7" s="57">
        <v>432</v>
      </c>
      <c r="E7" s="58">
        <v>476</v>
      </c>
      <c r="F7" s="58">
        <v>284</v>
      </c>
      <c r="G7" s="58">
        <v>680</v>
      </c>
      <c r="H7" s="58">
        <v>445</v>
      </c>
      <c r="I7" s="58">
        <v>663</v>
      </c>
      <c r="J7" s="58">
        <v>600</v>
      </c>
      <c r="K7" s="58">
        <v>432</v>
      </c>
      <c r="L7" s="58">
        <v>430</v>
      </c>
      <c r="M7" s="58">
        <v>535</v>
      </c>
      <c r="N7" s="57">
        <v>599</v>
      </c>
      <c r="O7" s="65">
        <f>SUM(C7:N7)</f>
        <v>6041</v>
      </c>
      <c r="P7" s="66">
        <f>O7/B7</f>
        <v>4.3617328519855594</v>
      </c>
      <c r="Q7" s="59">
        <f>P7/1000</f>
        <v>4.3617328519855595E-3</v>
      </c>
    </row>
    <row r="8" spans="1:17" s="4" customFormat="1" ht="16.8" customHeight="1" thickBot="1">
      <c r="A8" s="36">
        <v>2015</v>
      </c>
      <c r="B8" s="34">
        <v>1435</v>
      </c>
      <c r="C8" s="60">
        <v>461</v>
      </c>
      <c r="D8" s="61">
        <v>467</v>
      </c>
      <c r="E8" s="62">
        <v>480</v>
      </c>
      <c r="F8" s="62">
        <v>568</v>
      </c>
      <c r="G8" s="62">
        <v>387</v>
      </c>
      <c r="H8" s="62">
        <v>410</v>
      </c>
      <c r="I8" s="62">
        <v>613</v>
      </c>
      <c r="J8" s="62">
        <v>472</v>
      </c>
      <c r="K8" s="62">
        <v>301</v>
      </c>
      <c r="L8" s="62">
        <v>440</v>
      </c>
      <c r="M8" s="62">
        <v>467</v>
      </c>
      <c r="N8" s="63">
        <v>392</v>
      </c>
      <c r="O8" s="40">
        <f>SUM(C8:N8)</f>
        <v>5458</v>
      </c>
      <c r="P8" s="64">
        <f>O8/B8</f>
        <v>3.8034843205574913</v>
      </c>
      <c r="Q8" s="41">
        <f>P8/1000</f>
        <v>3.8034843205574913E-3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