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calcPr calcId="125725"/>
</workbook>
</file>

<file path=xl/calcChain.xml><?xml version="1.0" encoding="utf-8"?>
<calcChain xmlns="http://schemas.openxmlformats.org/spreadsheetml/2006/main">
  <c r="D8" i="3"/>
  <c r="E8"/>
  <c r="F8"/>
  <c r="G8"/>
  <c r="H8"/>
  <c r="I8"/>
  <c r="J8"/>
  <c r="K8"/>
  <c r="L8"/>
  <c r="M8"/>
  <c r="N8"/>
  <c r="C8"/>
  <c r="D7"/>
  <c r="E7"/>
  <c r="F7"/>
  <c r="G7"/>
  <c r="H7"/>
  <c r="I7"/>
  <c r="J7"/>
  <c r="K7"/>
  <c r="L7"/>
  <c r="M7"/>
  <c r="N7"/>
  <c r="C7"/>
  <c r="D8" i="2"/>
  <c r="E8"/>
  <c r="F8"/>
  <c r="G8"/>
  <c r="H8"/>
  <c r="I8"/>
  <c r="J8"/>
  <c r="K8"/>
  <c r="L8"/>
  <c r="M8"/>
  <c r="N8"/>
  <c r="C8"/>
  <c r="D7"/>
  <c r="E7"/>
  <c r="F7"/>
  <c r="G7"/>
  <c r="H7"/>
  <c r="I7"/>
  <c r="J7"/>
  <c r="K7"/>
  <c r="L7"/>
  <c r="M7"/>
  <c r="N7"/>
  <c r="C7"/>
  <c r="D8" i="1"/>
  <c r="E8"/>
  <c r="F8"/>
  <c r="G8"/>
  <c r="H8"/>
  <c r="I8"/>
  <c r="J8"/>
  <c r="K8"/>
  <c r="L8"/>
  <c r="M8"/>
  <c r="N8"/>
  <c r="C8"/>
  <c r="D7"/>
  <c r="E7"/>
  <c r="F7"/>
  <c r="G7"/>
  <c r="H7"/>
  <c r="I7"/>
  <c r="J7"/>
  <c r="K7"/>
  <c r="L7"/>
  <c r="M7"/>
  <c r="N7"/>
  <c r="C7"/>
  <c r="O7" i="4"/>
  <c r="P7" s="1"/>
  <c r="Q7" s="1"/>
  <c r="O8"/>
  <c r="P8" s="1"/>
  <c r="Q8" s="1"/>
  <c r="O8" i="1" l="1"/>
  <c r="P8" s="1"/>
  <c r="Q8" s="1"/>
  <c r="O7" i="2"/>
  <c r="P7" s="1"/>
  <c r="Q7" s="1"/>
  <c r="O7" i="1"/>
  <c r="P7" s="1"/>
  <c r="Q7" s="1"/>
  <c r="O8" i="3" l="1"/>
  <c r="P8" s="1"/>
  <c r="Q8" s="1"/>
  <c r="O7" l="1"/>
  <c r="P7" s="1"/>
  <c r="Q7" s="1"/>
  <c r="O8" i="2"/>
  <c r="P8" s="1"/>
  <c r="Q8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<sst xmlns="http://schemas.openxmlformats.org/spreadsheetml/2006/main" count="76" uniqueCount="23">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</sst>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5" fillId="3" borderId="19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4" fontId="23" fillId="4" borderId="15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9" xfId="0" applyNumberFormat="1" applyFont="1" applyBorder="1" applyAlignment="1">
      <alignment horizontal="center" vertical="center"/>
    </xf>
    <xf numFmtId="4" fontId="23" fillId="4" borderId="9" xfId="0" applyNumberFormat="1" applyFont="1" applyFill="1" applyBorder="1" applyAlignment="1">
      <alignment horizontal="center" vertical="center"/>
    </xf>
    <xf numFmtId="164" fontId="23" fillId="4" borderId="9" xfId="0" applyNumberFormat="1" applyFont="1" applyFill="1" applyBorder="1" applyAlignment="1">
      <alignment horizontal="center" vertical="center"/>
    </xf>
    <xf numFmtId="4" fontId="23" fillId="5" borderId="9" xfId="0" applyNumberFormat="1" applyFont="1" applyFill="1" applyBorder="1" applyAlignment="1">
      <alignment horizontal="center" vertical="center"/>
    </xf>
    <xf numFmtId="164" fontId="23" fillId="5" borderId="9" xfId="0" applyNumberFormat="1" applyFont="1" applyFill="1" applyBorder="1" applyAlignment="1">
      <alignment horizontal="center" vertical="center"/>
    </xf>
    <xf numFmtId="4" fontId="23" fillId="5" borderId="15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9" xfId="0" applyNumberFormat="1" applyFont="1" applyFill="1" applyBorder="1" applyAlignment="1">
      <alignment horizontal="center" vertical="center"/>
    </xf>
    <xf numFmtId="164" fontId="23" fillId="7" borderId="9" xfId="0" applyNumberFormat="1" applyFont="1" applyFill="1" applyBorder="1" applyAlignment="1">
      <alignment horizontal="center" vertical="center"/>
    </xf>
    <xf numFmtId="4" fontId="23" fillId="7" borderId="15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164" fontId="23" fillId="8" borderId="9" xfId="0" applyNumberFormat="1" applyFont="1" applyFill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/>
    </xf>
    <xf numFmtId="4" fontId="5" fillId="8" borderId="15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 wrapText="1"/>
    </xf>
    <xf numFmtId="4" fontId="5" fillId="8" borderId="9" xfId="0" applyNumberFormat="1" applyFont="1" applyFill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3" fontId="20" fillId="0" borderId="9" xfId="1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4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theme/theme1.xml" Type="http://schemas.openxmlformats.org/officeDocument/2006/relationships/theme"/>
<Relationship Id="rId12" Target="styles.xml" Type="http://schemas.openxmlformats.org/officeDocument/2006/relationships/styles"/>
<Relationship Id="rId13" Target="sharedStrings.xml" Type="http://schemas.openxmlformats.org/officeDocument/2006/relationships/sharedStrings"/>
<Relationship Id="rId14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482640</c:v>
                </c:pt>
                <c:pt idx="1">
                  <c:v>672350</c:v>
                </c:pt>
                <c:pt idx="2">
                  <c:v>792610</c:v>
                </c:pt>
                <c:pt idx="3">
                  <c:v>762160</c:v>
                </c:pt>
                <c:pt idx="4">
                  <c:v>780440</c:v>
                </c:pt>
                <c:pt idx="5">
                  <c:v>944270</c:v>
                </c:pt>
                <c:pt idx="6">
                  <c:v>1141510</c:v>
                </c:pt>
                <c:pt idx="7">
                  <c:v>1071680</c:v>
                </c:pt>
                <c:pt idx="8">
                  <c:v>820990</c:v>
                </c:pt>
                <c:pt idx="9">
                  <c:v>721260</c:v>
                </c:pt>
                <c:pt idx="10">
                  <c:v>697830</c:v>
                </c:pt>
                <c:pt idx="11">
                  <c:v>834900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793560</c:v>
                </c:pt>
                <c:pt idx="1">
                  <c:v>767760</c:v>
                </c:pt>
                <c:pt idx="2">
                  <c:v>807290</c:v>
                </c:pt>
                <c:pt idx="3">
                  <c:v>1016250</c:v>
                </c:pt>
                <c:pt idx="4">
                  <c:v>872640</c:v>
                </c:pt>
                <c:pt idx="5">
                  <c:v>903340</c:v>
                </c:pt>
                <c:pt idx="6">
                  <c:v>802260</c:v>
                </c:pt>
                <c:pt idx="7">
                  <c:v>619560</c:v>
                </c:pt>
                <c:pt idx="8">
                  <c:v>652360</c:v>
                </c:pt>
                <c:pt idx="9">
                  <c:v>793920</c:v>
                </c:pt>
                <c:pt idx="10">
                  <c:v>698160</c:v>
                </c:pt>
                <c:pt idx="11">
                  <c:v>767810</c:v>
                </c:pt>
              </c:numCache>
            </c:numRef>
          </c:val>
        </c:ser>
        <c:marker val="1"/>
        <c:axId val="94746880"/>
        <c:axId val="98570624"/>
      </c:lineChart>
      <c:catAx>
        <c:axId val="94746880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8570624"/>
        <c:crossesAt val="0"/>
        <c:auto val="1"/>
        <c:lblAlgn val="ctr"/>
        <c:lblOffset val="100"/>
      </c:catAx>
      <c:valAx>
        <c:axId val="9857062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94746880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23"/>
          <c:y val="0.88924017611389461"/>
          <c:w val="0.52418879056047263"/>
          <c:h val="7.5527441092335404E-2"/>
        </c:manualLayout>
      </c:layout>
    </c:legend>
    <c:plotVisOnly val="1"/>
  </c:chart>
  <c:printSettings>
    <c:headerFooter/>
    <c:pageMargins b="0.75000000000000444" l="0.70000000000000062" r="0.70000000000000062" t="0.75000000000000444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1111E-2"/>
          <c:w val="0.88015364782941952"/>
          <c:h val="0.7021347521364601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12308.200557861079</c:v>
                </c:pt>
                <c:pt idx="1">
                  <c:v>13596.09011844612</c:v>
                </c:pt>
                <c:pt idx="2">
                  <c:v>20121.477014826472</c:v>
                </c:pt>
                <c:pt idx="3">
                  <c:v>17573.868963803528</c:v>
                </c:pt>
                <c:pt idx="4">
                  <c:v>18006.411662387145</c:v>
                </c:pt>
                <c:pt idx="5">
                  <c:v>18310.743311521575</c:v>
                </c:pt>
                <c:pt idx="6">
                  <c:v>16855.828708688809</c:v>
                </c:pt>
                <c:pt idx="7">
                  <c:v>14193.319229411922</c:v>
                </c:pt>
                <c:pt idx="8">
                  <c:v>14060</c:v>
                </c:pt>
                <c:pt idx="9">
                  <c:v>10711.703139236313</c:v>
                </c:pt>
                <c:pt idx="10">
                  <c:v>15401.738424583782</c:v>
                </c:pt>
                <c:pt idx="11">
                  <c:v>18532.63468045686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18150.166094547043</c:v>
                </c:pt>
                <c:pt idx="1">
                  <c:v>15874.90341129079</c:v>
                </c:pt>
                <c:pt idx="2">
                  <c:v>11191.975517130595</c:v>
                </c:pt>
                <c:pt idx="3">
                  <c:v>11101.112932589731</c:v>
                </c:pt>
                <c:pt idx="4">
                  <c:v>14062.922457183811</c:v>
                </c:pt>
                <c:pt idx="5">
                  <c:v>11295.336062805314</c:v>
                </c:pt>
                <c:pt idx="6">
                  <c:v>12992.228583667653</c:v>
                </c:pt>
                <c:pt idx="7">
                  <c:v>15508.182319941347</c:v>
                </c:pt>
                <c:pt idx="8">
                  <c:v>12892.751027670914</c:v>
                </c:pt>
                <c:pt idx="9">
                  <c:v>16522.838101671459</c:v>
                </c:pt>
                <c:pt idx="10">
                  <c:v>12093.442182698882</c:v>
                </c:pt>
                <c:pt idx="11">
                  <c:v>15658.26939394189</c:v>
                </c:pt>
              </c:numCache>
            </c:numRef>
          </c:val>
        </c:ser>
        <c:marker val="1"/>
        <c:axId val="98358400"/>
        <c:axId val="98359936"/>
      </c:lineChart>
      <c:catAx>
        <c:axId val="98358400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8359936"/>
        <c:crossesAt val="0"/>
        <c:auto val="1"/>
        <c:lblAlgn val="ctr"/>
        <c:lblOffset val="100"/>
      </c:catAx>
      <c:valAx>
        <c:axId val="9835993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98358400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8528"/>
          <c:w val="0.52571251548946718"/>
          <c:h val="0.11075973149777101"/>
        </c:manualLayout>
      </c:layout>
    </c:legend>
    <c:plotVisOnly val="1"/>
  </c:chart>
  <c:printSettings>
    <c:headerFooter/>
    <c:pageMargins b="0.75000000000000466" l="0.70000000000000062" r="0.70000000000000062" t="0.7500000000000046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2092E-2"/>
          <c:w val="0.88015364782941952"/>
          <c:h val="0.7116901437616155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13550</c:v>
                </c:pt>
                <c:pt idx="1">
                  <c:v>11360</c:v>
                </c:pt>
                <c:pt idx="2">
                  <c:v>13500</c:v>
                </c:pt>
                <c:pt idx="3">
                  <c:v>8760</c:v>
                </c:pt>
                <c:pt idx="4">
                  <c:v>8560</c:v>
                </c:pt>
                <c:pt idx="5">
                  <c:v>5720</c:v>
                </c:pt>
                <c:pt idx="6">
                  <c:v>11540</c:v>
                </c:pt>
                <c:pt idx="7">
                  <c:v>13260</c:v>
                </c:pt>
                <c:pt idx="8">
                  <c:v>14540</c:v>
                </c:pt>
                <c:pt idx="9">
                  <c:v>15880</c:v>
                </c:pt>
                <c:pt idx="10">
                  <c:v>4000</c:v>
                </c:pt>
                <c:pt idx="11">
                  <c:v>18180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14180</c:v>
                </c:pt>
                <c:pt idx="1">
                  <c:v>9700</c:v>
                </c:pt>
                <c:pt idx="2">
                  <c:v>13300</c:v>
                </c:pt>
                <c:pt idx="3">
                  <c:v>11860</c:v>
                </c:pt>
                <c:pt idx="4">
                  <c:v>10680</c:v>
                </c:pt>
                <c:pt idx="5">
                  <c:v>6880</c:v>
                </c:pt>
                <c:pt idx="6">
                  <c:v>14980</c:v>
                </c:pt>
                <c:pt idx="7">
                  <c:v>4840</c:v>
                </c:pt>
                <c:pt idx="8">
                  <c:v>15160</c:v>
                </c:pt>
                <c:pt idx="9">
                  <c:v>0</c:v>
                </c:pt>
                <c:pt idx="10">
                  <c:v>26220</c:v>
                </c:pt>
                <c:pt idx="11">
                  <c:v>4220</c:v>
                </c:pt>
              </c:numCache>
            </c:numRef>
          </c:val>
        </c:ser>
        <c:marker val="1"/>
        <c:axId val="98417664"/>
        <c:axId val="98419456"/>
      </c:lineChart>
      <c:catAx>
        <c:axId val="98417664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8419456"/>
        <c:crossesAt val="0"/>
        <c:auto val="1"/>
        <c:lblAlgn val="ctr"/>
        <c:lblOffset val="100"/>
      </c:catAx>
      <c:valAx>
        <c:axId val="9841945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98417664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51939451277199611"/>
          <c:h val="0.11075986063872123"/>
        </c:manualLayout>
      </c:layout>
    </c:legend>
    <c:plotVisOnly val="1"/>
  </c:chart>
  <c:printSettings>
    <c:headerFooter/>
    <c:pageMargins b="0.75000000000000466" l="0.70000000000000062" r="0.70000000000000062" t="0.75000000000000466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22166</c:v>
                </c:pt>
                <c:pt idx="1">
                  <c:v>20699</c:v>
                </c:pt>
                <c:pt idx="2">
                  <c:v>28338</c:v>
                </c:pt>
                <c:pt idx="3">
                  <c:v>26487</c:v>
                </c:pt>
                <c:pt idx="4">
                  <c:v>28031</c:v>
                </c:pt>
                <c:pt idx="5">
                  <c:v>27003</c:v>
                </c:pt>
                <c:pt idx="6">
                  <c:v>26646</c:v>
                </c:pt>
                <c:pt idx="7">
                  <c:v>29299</c:v>
                </c:pt>
                <c:pt idx="8">
                  <c:v>26164</c:v>
                </c:pt>
                <c:pt idx="9">
                  <c:v>26254</c:v>
                </c:pt>
                <c:pt idx="10">
                  <c:v>23113</c:v>
                </c:pt>
                <c:pt idx="11">
                  <c:v>24671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23181</c:v>
                </c:pt>
                <c:pt idx="1">
                  <c:v>24223</c:v>
                </c:pt>
                <c:pt idx="2">
                  <c:v>24838</c:v>
                </c:pt>
                <c:pt idx="3">
                  <c:v>23504</c:v>
                </c:pt>
                <c:pt idx="4">
                  <c:v>26687</c:v>
                </c:pt>
                <c:pt idx="5">
                  <c:v>23780</c:v>
                </c:pt>
                <c:pt idx="6">
                  <c:v>24748</c:v>
                </c:pt>
                <c:pt idx="7">
                  <c:v>23649</c:v>
                </c:pt>
                <c:pt idx="8">
                  <c:v>24284</c:v>
                </c:pt>
                <c:pt idx="9">
                  <c:v>28167</c:v>
                </c:pt>
                <c:pt idx="10">
                  <c:v>24365</c:v>
                </c:pt>
                <c:pt idx="11">
                  <c:v>24280</c:v>
                </c:pt>
              </c:numCache>
            </c:numRef>
          </c:val>
        </c:ser>
        <c:marker val="1"/>
        <c:axId val="98591872"/>
        <c:axId val="98593408"/>
      </c:lineChart>
      <c:catAx>
        <c:axId val="98591872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8593408"/>
        <c:crosses val="autoZero"/>
        <c:auto val="1"/>
        <c:lblAlgn val="ctr"/>
        <c:lblOffset val="100"/>
      </c:catAx>
      <c:valAx>
        <c:axId val="9859340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8591872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558469486707494"/>
          <c:y val="0.85056911988823958"/>
          <c:w val="0.36796145739235453"/>
          <c:h val="0.12152495554991188"/>
        </c:manualLayout>
      </c:layout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9</xdr:row>
      <xdr:rowOff>30480</xdr:rowOff>
    </xdr:from>
    <xdr:to>
      <xdr:col>16</xdr:col>
      <xdr:colOff>0</xdr:colOff>
      <xdr:row>29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9</xdr:row>
      <xdr:rowOff>7620</xdr:rowOff>
    </xdr:from>
    <xdr:to>
      <xdr:col>16</xdr:col>
      <xdr:colOff>297180</xdr:colOff>
      <xdr:row>28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16</xdr:col>
      <xdr:colOff>205740</xdr:colOff>
      <xdr:row>30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9</xdr:row>
      <xdr:rowOff>99060</xdr:rowOff>
    </xdr:from>
    <xdr:to>
      <xdr:col>16</xdr:col>
      <xdr:colOff>198120</xdr:colOff>
      <xdr:row>30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/>
      <sheetData sheetId="3"/>
      <sheetData sheetId="4">
        <row r="7">
          <cell r="F7">
            <v>572900</v>
          </cell>
          <cell r="G7">
            <v>439520</v>
          </cell>
          <cell r="H7">
            <v>441620</v>
          </cell>
          <cell r="I7">
            <v>452140</v>
          </cell>
          <cell r="J7">
            <v>468620</v>
          </cell>
          <cell r="K7">
            <v>425980</v>
          </cell>
          <cell r="L7">
            <v>455220</v>
          </cell>
          <cell r="M7">
            <v>433240</v>
          </cell>
          <cell r="N7">
            <v>500300</v>
          </cell>
          <cell r="O7">
            <v>473260</v>
          </cell>
          <cell r="P7">
            <v>429920</v>
          </cell>
          <cell r="Q7">
            <v>450730</v>
          </cell>
        </row>
        <row r="9">
          <cell r="F9">
            <v>75880</v>
          </cell>
          <cell r="G9">
            <v>172180</v>
          </cell>
          <cell r="H9">
            <v>231660</v>
          </cell>
          <cell r="I9">
            <v>409740</v>
          </cell>
          <cell r="J9">
            <v>257480</v>
          </cell>
          <cell r="K9">
            <v>291820</v>
          </cell>
          <cell r="L9">
            <v>233720</v>
          </cell>
          <cell r="M9">
            <v>173140</v>
          </cell>
          <cell r="N9">
            <v>34660</v>
          </cell>
          <cell r="O9">
            <v>239200</v>
          </cell>
          <cell r="P9">
            <v>223560</v>
          </cell>
          <cell r="Q9">
            <v>266900</v>
          </cell>
        </row>
        <row r="13">
          <cell r="F13">
            <v>144780</v>
          </cell>
          <cell r="G13">
            <v>156060</v>
          </cell>
          <cell r="H13">
            <v>134010</v>
          </cell>
          <cell r="I13">
            <v>154370</v>
          </cell>
          <cell r="J13">
            <v>146540</v>
          </cell>
          <cell r="K13">
            <v>185540</v>
          </cell>
          <cell r="L13">
            <v>113320</v>
          </cell>
          <cell r="M13">
            <v>13180</v>
          </cell>
          <cell r="N13">
            <v>117400</v>
          </cell>
          <cell r="O13">
            <v>81460</v>
          </cell>
          <cell r="P13">
            <v>44680</v>
          </cell>
          <cell r="Q13">
            <v>50180</v>
          </cell>
        </row>
      </sheetData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/>
      <sheetData sheetId="3"/>
      <sheetData sheetId="4">
        <row r="7">
          <cell r="F7">
            <v>163780</v>
          </cell>
          <cell r="G7">
            <v>532100</v>
          </cell>
          <cell r="H7">
            <v>629660</v>
          </cell>
          <cell r="I7">
            <v>504040</v>
          </cell>
          <cell r="J7">
            <v>439220</v>
          </cell>
          <cell r="K7">
            <v>561660</v>
          </cell>
          <cell r="L7">
            <v>565900</v>
          </cell>
          <cell r="M7">
            <v>612720</v>
          </cell>
          <cell r="N7">
            <v>459540</v>
          </cell>
          <cell r="O7">
            <v>477080</v>
          </cell>
          <cell r="P7">
            <v>421860</v>
          </cell>
          <cell r="Q7">
            <v>445540</v>
          </cell>
        </row>
        <row r="9">
          <cell r="F9">
            <v>156760</v>
          </cell>
          <cell r="G9">
            <v>40800</v>
          </cell>
          <cell r="H9">
            <v>66620</v>
          </cell>
          <cell r="I9">
            <v>153300</v>
          </cell>
          <cell r="J9">
            <v>216780</v>
          </cell>
          <cell r="K9">
            <v>226940</v>
          </cell>
          <cell r="L9">
            <v>295640</v>
          </cell>
          <cell r="M9">
            <v>243460</v>
          </cell>
          <cell r="N9">
            <v>258500</v>
          </cell>
          <cell r="O9">
            <v>117340</v>
          </cell>
          <cell r="P9">
            <v>137140</v>
          </cell>
          <cell r="Q9">
            <v>246420</v>
          </cell>
        </row>
        <row r="13">
          <cell r="F13">
            <v>162100</v>
          </cell>
          <cell r="G13">
            <v>99450</v>
          </cell>
          <cell r="H13">
            <v>96330</v>
          </cell>
          <cell r="I13">
            <v>104820</v>
          </cell>
          <cell r="J13">
            <v>124440</v>
          </cell>
          <cell r="K13">
            <v>155670</v>
          </cell>
          <cell r="L13">
            <v>279970</v>
          </cell>
          <cell r="M13">
            <v>215500</v>
          </cell>
          <cell r="N13">
            <v>102950</v>
          </cell>
          <cell r="O13">
            <v>126840</v>
          </cell>
          <cell r="P13">
            <v>138830</v>
          </cell>
          <cell r="Q13">
            <v>142940</v>
          </cell>
        </row>
      </sheetData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4">
          <cell r="C44">
            <v>18150.166094547043</v>
          </cell>
          <cell r="D44">
            <v>15874.90341129079</v>
          </cell>
          <cell r="E44">
            <v>11191.975517130595</v>
          </cell>
          <cell r="F44">
            <v>11101.112932589731</v>
          </cell>
          <cell r="G44">
            <v>14062.922457183811</v>
          </cell>
          <cell r="H44">
            <v>11295.336062805314</v>
          </cell>
          <cell r="I44">
            <v>12992.228583667653</v>
          </cell>
          <cell r="J44">
            <v>15508.182319941347</v>
          </cell>
          <cell r="K44">
            <v>12892.751027670914</v>
          </cell>
          <cell r="L44">
            <v>16522.838101671459</v>
          </cell>
          <cell r="M44">
            <v>12093.442182698882</v>
          </cell>
          <cell r="N44">
            <v>15658.26939394189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4">
          <cell r="C44">
            <v>12308.200557861079</v>
          </cell>
          <cell r="D44">
            <v>13596.09011844612</v>
          </cell>
          <cell r="E44">
            <v>20121.477014826472</v>
          </cell>
          <cell r="F44">
            <v>17573.868963803528</v>
          </cell>
          <cell r="G44">
            <v>18006.411662387145</v>
          </cell>
          <cell r="H44">
            <v>18310.743311521575</v>
          </cell>
          <cell r="I44">
            <v>16855.828708688809</v>
          </cell>
          <cell r="J44">
            <v>14193.319229411922</v>
          </cell>
          <cell r="K44">
            <v>14060</v>
          </cell>
          <cell r="L44">
            <v>10711.703139236313</v>
          </cell>
          <cell r="M44">
            <v>15401.738424583782</v>
          </cell>
          <cell r="N44">
            <v>18532.63468045686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3">
          <cell r="C43">
            <v>14180</v>
          </cell>
          <cell r="D43">
            <v>9700</v>
          </cell>
          <cell r="E43">
            <v>13300</v>
          </cell>
          <cell r="F43">
            <v>11860</v>
          </cell>
          <cell r="G43">
            <v>10680</v>
          </cell>
          <cell r="H43">
            <v>6880</v>
          </cell>
          <cell r="I43">
            <v>14980</v>
          </cell>
          <cell r="J43">
            <v>4840</v>
          </cell>
          <cell r="K43">
            <v>15160</v>
          </cell>
          <cell r="L43">
            <v>0</v>
          </cell>
          <cell r="M43">
            <v>26220</v>
          </cell>
          <cell r="N43">
            <v>4220</v>
          </cell>
        </row>
      </sheetData>
      <sheetData sheetId="1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3">
          <cell r="C43">
            <v>13550</v>
          </cell>
          <cell r="D43">
            <v>11360</v>
          </cell>
          <cell r="E43">
            <v>13500</v>
          </cell>
          <cell r="F43">
            <v>8760</v>
          </cell>
          <cell r="G43">
            <v>8560</v>
          </cell>
          <cell r="H43">
            <v>5720</v>
          </cell>
          <cell r="I43">
            <v>11540</v>
          </cell>
          <cell r="J43">
            <v>13260</v>
          </cell>
          <cell r="K43">
            <v>14540</v>
          </cell>
          <cell r="L43">
            <v>15880</v>
          </cell>
          <cell r="M43">
            <v>4000</v>
          </cell>
          <cell r="N43">
            <v>18180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T12" sqref="T12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75" t="s">
        <v>18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78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80" t="s">
        <v>17</v>
      </c>
      <c r="P5" s="73" t="s">
        <v>0</v>
      </c>
      <c r="Q5" s="73" t="s">
        <v>19</v>
      </c>
    </row>
    <row r="6" spans="1:17" s="5" customFormat="1" ht="17.100000000000001" customHeight="1" thickBot="1">
      <c r="A6" s="1"/>
      <c r="B6" s="79"/>
      <c r="C6" s="32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3" t="s">
        <v>13</v>
      </c>
      <c r="O6" s="81"/>
      <c r="P6" s="74"/>
      <c r="Q6" s="74"/>
    </row>
    <row r="7" spans="1:17" s="5" customFormat="1" ht="16.8" customHeight="1">
      <c r="A7" s="17">
        <v>2016</v>
      </c>
      <c r="B7" s="26">
        <v>24592</v>
      </c>
      <c r="C7" s="15">
        <f>[1]GUADALHORCE!F7+[1]GUADALHORCE!F9+[1]GUADALHORCE!F13</f>
        <v>793560</v>
      </c>
      <c r="D7" s="16">
        <f>[1]GUADALHORCE!G7+[1]GUADALHORCE!G9+[1]GUADALHORCE!G13</f>
        <v>767760</v>
      </c>
      <c r="E7" s="16">
        <f>[1]GUADALHORCE!H7+[1]GUADALHORCE!H9+[1]GUADALHORCE!H13</f>
        <v>807290</v>
      </c>
      <c r="F7" s="16">
        <f>[1]GUADALHORCE!I7+[1]GUADALHORCE!I9+[1]GUADALHORCE!I13</f>
        <v>1016250</v>
      </c>
      <c r="G7" s="16">
        <f>[1]GUADALHORCE!J7+[1]GUADALHORCE!J9+[1]GUADALHORCE!J13</f>
        <v>872640</v>
      </c>
      <c r="H7" s="16">
        <f>[1]GUADALHORCE!K7+[1]GUADALHORCE!K9+[1]GUADALHORCE!K13</f>
        <v>903340</v>
      </c>
      <c r="I7" s="16">
        <f>[1]GUADALHORCE!L7+[1]GUADALHORCE!L9+[1]GUADALHORCE!L13</f>
        <v>802260</v>
      </c>
      <c r="J7" s="16">
        <f>[1]GUADALHORCE!M7+[1]GUADALHORCE!M9+[1]GUADALHORCE!M13</f>
        <v>619560</v>
      </c>
      <c r="K7" s="16">
        <f>[1]GUADALHORCE!N7+[1]GUADALHORCE!N9+[1]GUADALHORCE!N13</f>
        <v>652360</v>
      </c>
      <c r="L7" s="16">
        <f>[1]GUADALHORCE!O7+[1]GUADALHORCE!O9+[1]GUADALHORCE!O13</f>
        <v>793920</v>
      </c>
      <c r="M7" s="16">
        <f>[1]GUADALHORCE!P7+[1]GUADALHORCE!P9+[1]GUADALHORCE!P13</f>
        <v>698160</v>
      </c>
      <c r="N7" s="15">
        <f>[1]GUADALHORCE!Q7+[1]GUADALHORCE!Q9+[1]GUADALHORCE!Q13</f>
        <v>767810</v>
      </c>
      <c r="O7" s="45">
        <f>SUM(C7:N7)</f>
        <v>9494910</v>
      </c>
      <c r="P7" s="46">
        <f>O7/B7</f>
        <v>386.09751138581652</v>
      </c>
      <c r="Q7" s="47">
        <f>P7/1000</f>
        <v>0.38609751138581649</v>
      </c>
    </row>
    <row r="8" spans="1:17" s="6" customFormat="1" ht="16.8" customHeight="1" thickBot="1">
      <c r="A8" s="18">
        <v>2015</v>
      </c>
      <c r="B8" s="27">
        <v>24328</v>
      </c>
      <c r="C8" s="30">
        <f>[2]GUADALHORCE!F7+[2]GUADALHORCE!F9+[2]GUADALHORCE!F13</f>
        <v>482640</v>
      </c>
      <c r="D8" s="19">
        <f>[2]GUADALHORCE!G7+[2]GUADALHORCE!G9+[2]GUADALHORCE!G13</f>
        <v>672350</v>
      </c>
      <c r="E8" s="19">
        <f>[2]GUADALHORCE!H7+[2]GUADALHORCE!H9+[2]GUADALHORCE!H13</f>
        <v>792610</v>
      </c>
      <c r="F8" s="19">
        <f>[2]GUADALHORCE!I7+[2]GUADALHORCE!I9+[2]GUADALHORCE!I13</f>
        <v>762160</v>
      </c>
      <c r="G8" s="19">
        <f>[2]GUADALHORCE!J7+[2]GUADALHORCE!J9+[2]GUADALHORCE!J13</f>
        <v>780440</v>
      </c>
      <c r="H8" s="19">
        <f>[2]GUADALHORCE!K7+[2]GUADALHORCE!K9+[2]GUADALHORCE!K13</f>
        <v>944270</v>
      </c>
      <c r="I8" s="19">
        <f>[2]GUADALHORCE!L7+[2]GUADALHORCE!L9+[2]GUADALHORCE!L13</f>
        <v>1141510</v>
      </c>
      <c r="J8" s="19">
        <f>[2]GUADALHORCE!M7+[2]GUADALHORCE!M9+[2]GUADALHORCE!M13</f>
        <v>1071680</v>
      </c>
      <c r="K8" s="19">
        <f>[2]GUADALHORCE!N7+[2]GUADALHORCE!N9+[2]GUADALHORCE!N13</f>
        <v>820990</v>
      </c>
      <c r="L8" s="19">
        <f>[2]GUADALHORCE!O7+[2]GUADALHORCE!O9+[2]GUADALHORCE!O13</f>
        <v>721260</v>
      </c>
      <c r="M8" s="19">
        <f>[2]GUADALHORCE!P7+[2]GUADALHORCE!P9+[2]GUADALHORCE!P13</f>
        <v>697830</v>
      </c>
      <c r="N8" s="30">
        <f>[2]GUADALHORCE!Q7+[2]GUADALHORCE!Q9+[2]GUADALHORCE!Q13</f>
        <v>834900</v>
      </c>
      <c r="O8" s="42">
        <f>SUM(C8:N8)</f>
        <v>9722640</v>
      </c>
      <c r="P8" s="43">
        <f>O8/B8</f>
        <v>399.64814205853338</v>
      </c>
      <c r="Q8" s="44">
        <f>P8/1000</f>
        <v>0.39964814205853338</v>
      </c>
    </row>
    <row r="22" spans="2:13" ht="15.75" customHeight="1"/>
    <row r="32" spans="2:13">
      <c r="B32" s="76" t="s">
        <v>14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</sheetData>
  <mergeCells count="7">
    <mergeCell ref="Q5:Q6"/>
    <mergeCell ref="C2:O2"/>
    <mergeCell ref="B32:M32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1"/>
  <sheetViews>
    <sheetView workbookViewId="0">
      <selection activeCell="R14" sqref="R14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21875" bestFit="1" customWidth="1"/>
    <col min="15" max="15" width="11.44140625" customWidth="1"/>
    <col min="16" max="16" width="12.33203125" customWidth="1"/>
  </cols>
  <sheetData>
    <row r="2" spans="1:17" ht="18">
      <c r="C2" s="75" t="s">
        <v>20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7" ht="17.25" customHeight="1"/>
    <row r="4" spans="1:17" ht="17.25" customHeight="1" thickBot="1"/>
    <row r="5" spans="1:17" ht="16.5" customHeight="1">
      <c r="A5" s="5"/>
      <c r="B5" s="84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86" t="s">
        <v>17</v>
      </c>
      <c r="P5" s="82" t="s">
        <v>0</v>
      </c>
      <c r="Q5" s="82" t="s">
        <v>19</v>
      </c>
    </row>
    <row r="6" spans="1:17" ht="17.100000000000001" customHeight="1" thickBot="1">
      <c r="A6" s="5"/>
      <c r="B6" s="85"/>
      <c r="C6" s="29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1" t="s">
        <v>13</v>
      </c>
      <c r="O6" s="87"/>
      <c r="P6" s="83"/>
      <c r="Q6" s="83"/>
    </row>
    <row r="7" spans="1:17" s="13" customFormat="1" ht="16.8" customHeight="1">
      <c r="A7" s="17">
        <v>2016</v>
      </c>
      <c r="B7" s="26">
        <v>24592</v>
      </c>
      <c r="C7" s="15">
        <f>'[3]Por Municipio - 2016'!C44</f>
        <v>18150.166094547043</v>
      </c>
      <c r="D7" s="16">
        <f>'[3]Por Municipio - 2016'!D44</f>
        <v>15874.90341129079</v>
      </c>
      <c r="E7" s="16">
        <f>'[3]Por Municipio - 2016'!E44</f>
        <v>11191.975517130595</v>
      </c>
      <c r="F7" s="16">
        <f>'[3]Por Municipio - 2016'!F44</f>
        <v>11101.112932589731</v>
      </c>
      <c r="G7" s="16">
        <f>'[3]Por Municipio - 2016'!G44</f>
        <v>14062.922457183811</v>
      </c>
      <c r="H7" s="16">
        <f>'[3]Por Municipio - 2016'!H44</f>
        <v>11295.336062805314</v>
      </c>
      <c r="I7" s="16">
        <f>'[3]Por Municipio - 2016'!I44</f>
        <v>12992.228583667653</v>
      </c>
      <c r="J7" s="16">
        <f>'[3]Por Municipio - 2016'!J44</f>
        <v>15508.182319941347</v>
      </c>
      <c r="K7" s="16">
        <f>'[3]Por Municipio - 2016'!K44</f>
        <v>12892.751027670914</v>
      </c>
      <c r="L7" s="16">
        <f>'[3]Por Municipio - 2016'!L44</f>
        <v>16522.838101671459</v>
      </c>
      <c r="M7" s="16">
        <f>'[3]Por Municipio - 2016'!M44</f>
        <v>12093.442182698882</v>
      </c>
      <c r="N7" s="15">
        <f>'[3]Por Municipio - 2016'!N44</f>
        <v>15658.26939394189</v>
      </c>
      <c r="O7" s="45">
        <f>SUM(C7:N7)</f>
        <v>167344.12808513941</v>
      </c>
      <c r="P7" s="48">
        <f>O7/B7</f>
        <v>6.8048197822519283</v>
      </c>
      <c r="Q7" s="49">
        <f>P7/1000</f>
        <v>6.8048197822519283E-3</v>
      </c>
    </row>
    <row r="8" spans="1:17" s="7" customFormat="1" ht="16.8" customHeight="1" thickBot="1">
      <c r="A8" s="18">
        <v>2015</v>
      </c>
      <c r="B8" s="27">
        <v>24328</v>
      </c>
      <c r="C8" s="30">
        <f>'[4]Por Municipio - 2015'!C44</f>
        <v>12308.200557861079</v>
      </c>
      <c r="D8" s="19">
        <f>'[4]Por Municipio - 2015'!D44</f>
        <v>13596.09011844612</v>
      </c>
      <c r="E8" s="19">
        <f>'[4]Por Municipio - 2015'!E44</f>
        <v>20121.477014826472</v>
      </c>
      <c r="F8" s="19">
        <f>'[4]Por Municipio - 2015'!F44</f>
        <v>17573.868963803528</v>
      </c>
      <c r="G8" s="19">
        <f>'[4]Por Municipio - 2015'!G44</f>
        <v>18006.411662387145</v>
      </c>
      <c r="H8" s="19">
        <f>'[4]Por Municipio - 2015'!H44</f>
        <v>18310.743311521575</v>
      </c>
      <c r="I8" s="19">
        <f>'[4]Por Municipio - 2015'!I44</f>
        <v>16855.828708688809</v>
      </c>
      <c r="J8" s="19">
        <f>'[4]Por Municipio - 2015'!J44</f>
        <v>14193.319229411922</v>
      </c>
      <c r="K8" s="19">
        <f>'[4]Por Municipio - 2015'!K44</f>
        <v>14060</v>
      </c>
      <c r="L8" s="19">
        <f>'[4]Por Municipio - 2015'!L44</f>
        <v>10711.703139236313</v>
      </c>
      <c r="M8" s="19">
        <f>'[4]Por Municipio - 2015'!M44</f>
        <v>15401.738424583782</v>
      </c>
      <c r="N8" s="30">
        <f>'[4]Por Municipio - 2015'!N44</f>
        <v>18532.63468045686</v>
      </c>
      <c r="O8" s="42">
        <f>SUM(C8:N8)</f>
        <v>189672.01581122359</v>
      </c>
      <c r="P8" s="50">
        <f>O8/B8</f>
        <v>7.7964491865843302</v>
      </c>
      <c r="Q8" s="51">
        <f>P8/1000</f>
        <v>7.79644918658433E-3</v>
      </c>
    </row>
    <row r="31" spans="2:14">
      <c r="B31" s="76" t="s">
        <v>15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</row>
  </sheetData>
  <mergeCells count="7">
    <mergeCell ref="Q5:Q6"/>
    <mergeCell ref="B31:N31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S10" sqref="S10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75" t="s">
        <v>21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4" spans="1:17" ht="15" thickBot="1"/>
    <row r="5" spans="1:17" ht="16.5" customHeight="1">
      <c r="A5" s="5"/>
      <c r="B5" s="90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92" t="s">
        <v>17</v>
      </c>
      <c r="P5" s="88" t="s">
        <v>0</v>
      </c>
      <c r="Q5" s="88" t="s">
        <v>19</v>
      </c>
    </row>
    <row r="6" spans="1:17" ht="17.100000000000001" customHeight="1" thickBot="1">
      <c r="A6" s="5"/>
      <c r="B6" s="91"/>
      <c r="C6" s="24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8" t="s">
        <v>13</v>
      </c>
      <c r="O6" s="93"/>
      <c r="P6" s="89"/>
      <c r="Q6" s="89"/>
    </row>
    <row r="7" spans="1:17" s="13" customFormat="1" ht="16.8" customHeight="1">
      <c r="A7" s="17">
        <v>2016</v>
      </c>
      <c r="B7" s="26">
        <v>24592</v>
      </c>
      <c r="C7" s="25">
        <f>'[5]VIDRIO POR MUNICIPIOS'!C43</f>
        <v>14180</v>
      </c>
      <c r="D7" s="16">
        <f>'[5]VIDRIO POR MUNICIPIOS'!D43</f>
        <v>9700</v>
      </c>
      <c r="E7" s="16">
        <f>'[5]VIDRIO POR MUNICIPIOS'!E43</f>
        <v>13300</v>
      </c>
      <c r="F7" s="16">
        <f>'[5]VIDRIO POR MUNICIPIOS'!F43</f>
        <v>11860</v>
      </c>
      <c r="G7" s="16">
        <f>'[5]VIDRIO POR MUNICIPIOS'!G43</f>
        <v>10680</v>
      </c>
      <c r="H7" s="16">
        <f>'[5]VIDRIO POR MUNICIPIOS'!H43</f>
        <v>6880</v>
      </c>
      <c r="I7" s="16">
        <f>'[5]VIDRIO POR MUNICIPIOS'!I43</f>
        <v>14980</v>
      </c>
      <c r="J7" s="16">
        <f>'[5]VIDRIO POR MUNICIPIOS'!J43</f>
        <v>4840</v>
      </c>
      <c r="K7" s="16">
        <f>'[5]VIDRIO POR MUNICIPIOS'!K43</f>
        <v>15160</v>
      </c>
      <c r="L7" s="16">
        <f>'[5]VIDRIO POR MUNICIPIOS'!L43</f>
        <v>0</v>
      </c>
      <c r="M7" s="16">
        <f>'[5]VIDRIO POR MUNICIPIOS'!M43</f>
        <v>26220</v>
      </c>
      <c r="N7" s="69">
        <f>'[5]VIDRIO POR MUNICIPIOS'!N43</f>
        <v>4220</v>
      </c>
      <c r="O7" s="67">
        <f>SUM(C7:N7)</f>
        <v>132020</v>
      </c>
      <c r="P7" s="52">
        <f>O7/B7</f>
        <v>5.3684124918672742</v>
      </c>
      <c r="Q7" s="53">
        <f>P7/1000</f>
        <v>5.3684124918672738E-3</v>
      </c>
    </row>
    <row r="8" spans="1:17" s="4" customFormat="1" ht="16.8" customHeight="1" thickBot="1">
      <c r="A8" s="18">
        <v>2015</v>
      </c>
      <c r="B8" s="27">
        <v>24328</v>
      </c>
      <c r="C8" s="23">
        <f>'[6]VIDRIO POR MUNICIPIOS'!C43</f>
        <v>13550</v>
      </c>
      <c r="D8" s="70">
        <f>'[6]VIDRIO POR MUNICIPIOS'!D43</f>
        <v>11360</v>
      </c>
      <c r="E8" s="70">
        <f>'[6]VIDRIO POR MUNICIPIOS'!E43</f>
        <v>13500</v>
      </c>
      <c r="F8" s="70">
        <f>'[6]VIDRIO POR MUNICIPIOS'!F43</f>
        <v>8760</v>
      </c>
      <c r="G8" s="70">
        <f>'[6]VIDRIO POR MUNICIPIOS'!G43</f>
        <v>8560</v>
      </c>
      <c r="H8" s="70">
        <f>'[6]VIDRIO POR MUNICIPIOS'!H43</f>
        <v>5720</v>
      </c>
      <c r="I8" s="70">
        <f>'[6]VIDRIO POR MUNICIPIOS'!I43</f>
        <v>11540</v>
      </c>
      <c r="J8" s="70">
        <f>'[6]VIDRIO POR MUNICIPIOS'!J43</f>
        <v>13260</v>
      </c>
      <c r="K8" s="70">
        <f>'[6]VIDRIO POR MUNICIPIOS'!K43</f>
        <v>14540</v>
      </c>
      <c r="L8" s="70">
        <f>'[6]VIDRIO POR MUNICIPIOS'!L43</f>
        <v>15880</v>
      </c>
      <c r="M8" s="70">
        <f>'[6]VIDRIO POR MUNICIPIOS'!M43</f>
        <v>4000</v>
      </c>
      <c r="N8" s="71">
        <f>'[6]VIDRIO POR MUNICIPIOS'!N43</f>
        <v>18180</v>
      </c>
      <c r="O8" s="68">
        <f>SUM(C8:N8)</f>
        <v>138850</v>
      </c>
      <c r="P8" s="54">
        <f>O8/B8</f>
        <v>5.7074153239066101</v>
      </c>
      <c r="Q8" s="55">
        <f>P8/1000</f>
        <v>5.7074153239066103E-3</v>
      </c>
    </row>
    <row r="33" spans="2:13">
      <c r="B33" s="76" t="s">
        <v>15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21"/>
    </row>
  </sheetData>
  <mergeCells count="7">
    <mergeCell ref="Q5:Q6"/>
    <mergeCell ref="B33:L33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2"/>
  <sheetViews>
    <sheetView tabSelected="1" workbookViewId="0">
      <selection activeCell="N3" sqref="N3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75" t="s">
        <v>22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4" spans="1:17" ht="15" thickBot="1"/>
    <row r="5" spans="1:17" ht="16.5" customHeight="1">
      <c r="B5" s="100" t="s">
        <v>1</v>
      </c>
      <c r="C5" s="102" t="s">
        <v>16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96" t="s">
        <v>17</v>
      </c>
      <c r="P5" s="98" t="s">
        <v>0</v>
      </c>
      <c r="Q5" s="94" t="s">
        <v>19</v>
      </c>
    </row>
    <row r="6" spans="1:17" ht="17.100000000000001" customHeight="1" thickBot="1">
      <c r="B6" s="101"/>
      <c r="C6" s="37" t="s">
        <v>2</v>
      </c>
      <c r="D6" s="38" t="s">
        <v>3</v>
      </c>
      <c r="E6" s="39" t="s">
        <v>4</v>
      </c>
      <c r="F6" s="39" t="s">
        <v>5</v>
      </c>
      <c r="G6" s="39" t="s">
        <v>6</v>
      </c>
      <c r="H6" s="39" t="s">
        <v>7</v>
      </c>
      <c r="I6" s="39" t="s">
        <v>8</v>
      </c>
      <c r="J6" s="39" t="s">
        <v>9</v>
      </c>
      <c r="K6" s="39" t="s">
        <v>10</v>
      </c>
      <c r="L6" s="39" t="s">
        <v>11</v>
      </c>
      <c r="M6" s="39" t="s">
        <v>12</v>
      </c>
      <c r="N6" s="38" t="s">
        <v>13</v>
      </c>
      <c r="O6" s="97"/>
      <c r="P6" s="99"/>
      <c r="Q6" s="95"/>
    </row>
    <row r="7" spans="1:17" ht="16.8" customHeight="1">
      <c r="A7" s="35">
        <v>2016</v>
      </c>
      <c r="B7" s="72">
        <v>24592</v>
      </c>
      <c r="C7" s="56">
        <v>23181</v>
      </c>
      <c r="D7" s="57">
        <v>24223</v>
      </c>
      <c r="E7" s="58">
        <v>24838</v>
      </c>
      <c r="F7" s="58">
        <v>23504</v>
      </c>
      <c r="G7" s="58">
        <v>26687</v>
      </c>
      <c r="H7" s="58">
        <v>23780</v>
      </c>
      <c r="I7" s="58">
        <v>24748</v>
      </c>
      <c r="J7" s="58">
        <v>23649</v>
      </c>
      <c r="K7" s="58">
        <v>24284</v>
      </c>
      <c r="L7" s="58">
        <v>28167</v>
      </c>
      <c r="M7" s="58">
        <v>24365</v>
      </c>
      <c r="N7" s="57">
        <v>24280</v>
      </c>
      <c r="O7" s="65">
        <f>SUM(C7:N7)</f>
        <v>295706</v>
      </c>
      <c r="P7" s="66">
        <f>O7/B7</f>
        <v>12.024479505530254</v>
      </c>
      <c r="Q7" s="59">
        <f>P7/1000</f>
        <v>1.2024479505530254E-2</v>
      </c>
    </row>
    <row r="8" spans="1:17" s="4" customFormat="1" ht="16.8" customHeight="1" thickBot="1">
      <c r="A8" s="36">
        <v>2015</v>
      </c>
      <c r="B8" s="34">
        <v>24328</v>
      </c>
      <c r="C8" s="60">
        <v>22166</v>
      </c>
      <c r="D8" s="61">
        <v>20699</v>
      </c>
      <c r="E8" s="62">
        <v>28338</v>
      </c>
      <c r="F8" s="62">
        <v>26487</v>
      </c>
      <c r="G8" s="62">
        <v>28031</v>
      </c>
      <c r="H8" s="62">
        <v>27003</v>
      </c>
      <c r="I8" s="62">
        <v>26646</v>
      </c>
      <c r="J8" s="62">
        <v>29299</v>
      </c>
      <c r="K8" s="62">
        <v>26164</v>
      </c>
      <c r="L8" s="62">
        <v>26254</v>
      </c>
      <c r="M8" s="62">
        <v>23113</v>
      </c>
      <c r="N8" s="63">
        <v>24671</v>
      </c>
      <c r="O8" s="40">
        <f>SUM(C8:N8)</f>
        <v>308871</v>
      </c>
      <c r="P8" s="64">
        <f>O8/B8</f>
        <v>12.696111476487998</v>
      </c>
      <c r="Q8" s="41">
        <f>P8/1000</f>
        <v>1.2696111476487998E-2</v>
      </c>
    </row>
    <row r="11" spans="1:17">
      <c r="H11" s="11"/>
    </row>
    <row r="32" spans="2:10">
      <c r="B32" s="76" t="s">
        <v>15</v>
      </c>
      <c r="C32" s="76"/>
      <c r="D32" s="76"/>
      <c r="E32" s="76"/>
      <c r="F32" s="76"/>
      <c r="G32" s="76"/>
      <c r="H32" s="76"/>
      <c r="I32" s="76"/>
      <c r="J32" s="76"/>
    </row>
  </sheetData>
  <mergeCells count="7">
    <mergeCell ref="Q5:Q6"/>
    <mergeCell ref="B32:J32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8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