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<sst xmlns="http://schemas.openxmlformats.org/spreadsheetml/2006/main" count="76" uniqueCount="23">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</sst>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49895.521377169462</c:v>
                </c:pt>
                <c:pt idx="1">
                  <c:v>51384.413715253278</c:v>
                </c:pt>
                <c:pt idx="2">
                  <c:v>54345.926344010157</c:v>
                </c:pt>
                <c:pt idx="3">
                  <c:v>63813.545929166081</c:v>
                </c:pt>
                <c:pt idx="4">
                  <c:v>62772.134894877949</c:v>
                </c:pt>
                <c:pt idx="5">
                  <c:v>61774.115987018486</c:v>
                </c:pt>
                <c:pt idx="6">
                  <c:v>69302.649922393117</c:v>
                </c:pt>
                <c:pt idx="7">
                  <c:v>74553.097220262454</c:v>
                </c:pt>
                <c:pt idx="8">
                  <c:v>68391.415267390999</c:v>
                </c:pt>
                <c:pt idx="9">
                  <c:v>66248.92902497531</c:v>
                </c:pt>
                <c:pt idx="10">
                  <c:v>60526.592352194159</c:v>
                </c:pt>
                <c:pt idx="11">
                  <c:v>57310.150980668834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63893.643122676578</c:v>
                </c:pt>
                <c:pt idx="1">
                  <c:v>56416.492708035461</c:v>
                </c:pt>
                <c:pt idx="2">
                  <c:v>62081.585644838437</c:v>
                </c:pt>
                <c:pt idx="3">
                  <c:v>60269.528167000288</c:v>
                </c:pt>
                <c:pt idx="4">
                  <c:v>67093.014012010288</c:v>
                </c:pt>
                <c:pt idx="5">
                  <c:v>65118.229911352588</c:v>
                </c:pt>
                <c:pt idx="6">
                  <c:v>62321.538461538461</c:v>
                </c:pt>
                <c:pt idx="7">
                  <c:v>76106.414069202176</c:v>
                </c:pt>
                <c:pt idx="8">
                  <c:v>60131.624249356588</c:v>
                </c:pt>
                <c:pt idx="9">
                  <c:v>63650.932227623678</c:v>
                </c:pt>
                <c:pt idx="10">
                  <c:v>60225.398913354307</c:v>
                </c:pt>
                <c:pt idx="11">
                  <c:v>59866.848727480698</c:v>
                </c:pt>
              </c:numCache>
            </c:numRef>
          </c:val>
        </c:ser>
        <c:marker val="1"/>
        <c:axId val="72792704"/>
        <c:axId val="74246784"/>
      </c:lineChart>
      <c:catAx>
        <c:axId val="727927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4246784"/>
        <c:crossesAt val="0"/>
        <c:auto val="1"/>
        <c:lblAlgn val="ctr"/>
        <c:lblOffset val="100"/>
      </c:catAx>
      <c:valAx>
        <c:axId val="742467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279270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39"/>
          <c:w val="0.52418879056047263"/>
          <c:h val="7.5527441092335404E-2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3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270.32924880127865</c:v>
                </c:pt>
                <c:pt idx="1">
                  <c:v>946.15237080447514</c:v>
                </c:pt>
                <c:pt idx="2">
                  <c:v>651.24773574853486</c:v>
                </c:pt>
                <c:pt idx="3">
                  <c:v>798.70005327650506</c:v>
                </c:pt>
                <c:pt idx="4">
                  <c:v>1458.1395844432604</c:v>
                </c:pt>
                <c:pt idx="5">
                  <c:v>884.71390516782094</c:v>
                </c:pt>
                <c:pt idx="6">
                  <c:v>208.89078316462439</c:v>
                </c:pt>
                <c:pt idx="7">
                  <c:v>212.98668087373468</c:v>
                </c:pt>
                <c:pt idx="8">
                  <c:v>241.65796483750665</c:v>
                </c:pt>
                <c:pt idx="9">
                  <c:v>253.94565796483752</c:v>
                </c:pt>
                <c:pt idx="10">
                  <c:v>561.13798614810867</c:v>
                </c:pt>
                <c:pt idx="11">
                  <c:v>253.94565796483752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297.34104046242771</c:v>
                </c:pt>
                <c:pt idx="1">
                  <c:v>185.83815028901734</c:v>
                </c:pt>
                <c:pt idx="2">
                  <c:v>1109.4767674078018</c:v>
                </c:pt>
                <c:pt idx="3">
                  <c:v>1114.6132339235787</c:v>
                </c:pt>
                <c:pt idx="4">
                  <c:v>1222.4790307548928</c:v>
                </c:pt>
                <c:pt idx="5">
                  <c:v>975.92863799760357</c:v>
                </c:pt>
                <c:pt idx="6">
                  <c:v>1124.8861669551325</c:v>
                </c:pt>
                <c:pt idx="7">
                  <c:v>1268.7072293968845</c:v>
                </c:pt>
                <c:pt idx="8">
                  <c:v>1284.1166289442151</c:v>
                </c:pt>
                <c:pt idx="9">
                  <c:v>611.23951537744642</c:v>
                </c:pt>
                <c:pt idx="10">
                  <c:v>1638.5328185328185</c:v>
                </c:pt>
                <c:pt idx="11">
                  <c:v>1571.7587538277194</c:v>
                </c:pt>
              </c:numCache>
            </c:numRef>
          </c:val>
        </c:ser>
        <c:marker val="1"/>
        <c:axId val="90388352"/>
        <c:axId val="90738688"/>
      </c:lineChart>
      <c:catAx>
        <c:axId val="9038835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738688"/>
        <c:crossesAt val="0"/>
        <c:auto val="1"/>
        <c:lblAlgn val="ctr"/>
        <c:lblOffset val="100"/>
      </c:catAx>
      <c:valAx>
        <c:axId val="90738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3883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06"/>
          <c:w val="0.52571251548946718"/>
          <c:h val="0.11075973149777101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67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1824.9056603773586</c:v>
                </c:pt>
                <c:pt idx="1">
                  <c:v>1857.8274932614556</c:v>
                </c:pt>
                <c:pt idx="2">
                  <c:v>1001.3584905660377</c:v>
                </c:pt>
                <c:pt idx="3">
                  <c:v>992</c:v>
                </c:pt>
                <c:pt idx="4">
                  <c:v>1780.4528301886792</c:v>
                </c:pt>
                <c:pt idx="5">
                  <c:v>0</c:v>
                </c:pt>
                <c:pt idx="6">
                  <c:v>2120.3015873015875</c:v>
                </c:pt>
                <c:pt idx="7">
                  <c:v>776.75471698113211</c:v>
                </c:pt>
                <c:pt idx="8">
                  <c:v>3022.0868523510035</c:v>
                </c:pt>
                <c:pt idx="9">
                  <c:v>1909.132075471698</c:v>
                </c:pt>
                <c:pt idx="10">
                  <c:v>1926.9345612458822</c:v>
                </c:pt>
                <c:pt idx="11">
                  <c:v>1802.5461715084357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3229.6724633720737</c:v>
                </c:pt>
                <c:pt idx="1">
                  <c:v>4039.5147342863902</c:v>
                </c:pt>
                <c:pt idx="2">
                  <c:v>846.70982060292215</c:v>
                </c:pt>
                <c:pt idx="3">
                  <c:v>2064.4497873127425</c:v>
                </c:pt>
                <c:pt idx="4">
                  <c:v>2044.3136732791907</c:v>
                </c:pt>
                <c:pt idx="5">
                  <c:v>922.81856852228589</c:v>
                </c:pt>
                <c:pt idx="6">
                  <c:v>2080.2689388896288</c:v>
                </c:pt>
                <c:pt idx="7">
                  <c:v>3125.7037439965061</c:v>
                </c:pt>
                <c:pt idx="8">
                  <c:v>1893.2051044941743</c:v>
                </c:pt>
                <c:pt idx="9">
                  <c:v>1845.6371370445718</c:v>
                </c:pt>
                <c:pt idx="10">
                  <c:v>539.32898415657041</c:v>
                </c:pt>
                <c:pt idx="11">
                  <c:v>1762.3931940077678</c:v>
                </c:pt>
              </c:numCache>
            </c:numRef>
          </c:val>
        </c:ser>
        <c:marker val="1"/>
        <c:axId val="91544960"/>
        <c:axId val="92739072"/>
      </c:lineChart>
      <c:catAx>
        <c:axId val="915449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739072"/>
        <c:crossesAt val="0"/>
        <c:auto val="1"/>
        <c:lblAlgn val="ctr"/>
        <c:lblOffset val="100"/>
      </c:catAx>
      <c:valAx>
        <c:axId val="927390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4496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7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1119</c:v>
                </c:pt>
                <c:pt idx="1">
                  <c:v>852</c:v>
                </c:pt>
                <c:pt idx="2">
                  <c:v>851</c:v>
                </c:pt>
                <c:pt idx="3">
                  <c:v>1134</c:v>
                </c:pt>
                <c:pt idx="4">
                  <c:v>996</c:v>
                </c:pt>
                <c:pt idx="5">
                  <c:v>1033</c:v>
                </c:pt>
                <c:pt idx="6">
                  <c:v>1332</c:v>
                </c:pt>
                <c:pt idx="7">
                  <c:v>1207</c:v>
                </c:pt>
                <c:pt idx="8">
                  <c:v>1325</c:v>
                </c:pt>
                <c:pt idx="9">
                  <c:v>1166</c:v>
                </c:pt>
                <c:pt idx="10">
                  <c:v>1082</c:v>
                </c:pt>
                <c:pt idx="11">
                  <c:v>1026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926</c:v>
                </c:pt>
                <c:pt idx="1">
                  <c:v>1009</c:v>
                </c:pt>
                <c:pt idx="2">
                  <c:v>904</c:v>
                </c:pt>
                <c:pt idx="3">
                  <c:v>842</c:v>
                </c:pt>
                <c:pt idx="4">
                  <c:v>996</c:v>
                </c:pt>
                <c:pt idx="5">
                  <c:v>792</c:v>
                </c:pt>
                <c:pt idx="6">
                  <c:v>836</c:v>
                </c:pt>
                <c:pt idx="7">
                  <c:v>814</c:v>
                </c:pt>
                <c:pt idx="8">
                  <c:v>1253</c:v>
                </c:pt>
                <c:pt idx="9">
                  <c:v>1089</c:v>
                </c:pt>
                <c:pt idx="10">
                  <c:v>909</c:v>
                </c:pt>
                <c:pt idx="11">
                  <c:v>1307</c:v>
                </c:pt>
              </c:numCache>
            </c:numRef>
          </c:val>
        </c:ser>
        <c:marker val="1"/>
        <c:axId val="99060352"/>
        <c:axId val="99642752"/>
      </c:lineChart>
      <c:catAx>
        <c:axId val="9906035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642752"/>
        <c:crosses val="autoZero"/>
        <c:auto val="1"/>
        <c:lblAlgn val="ctr"/>
        <c:lblOffset val="100"/>
      </c:catAx>
      <c:valAx>
        <c:axId val="996427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6035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16"/>
          <c:y val="0.85056911988823958"/>
          <c:w val="0.36796145739235392"/>
          <c:h val="0.12152495554991172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C37">
            <v>297.34104046242771</v>
          </cell>
          <cell r="D37">
            <v>185.83815028901734</v>
          </cell>
          <cell r="E37">
            <v>1109.4767674078018</v>
          </cell>
          <cell r="F37">
            <v>1114.6132339235787</v>
          </cell>
          <cell r="G37">
            <v>1222.4790307548928</v>
          </cell>
          <cell r="H37">
            <v>975.92863799760357</v>
          </cell>
          <cell r="I37">
            <v>1124.8861669551325</v>
          </cell>
          <cell r="J37">
            <v>1268.7072293968845</v>
          </cell>
          <cell r="K37">
            <v>1284.1166289442151</v>
          </cell>
          <cell r="L37">
            <v>611.23951537744642</v>
          </cell>
          <cell r="M37">
            <v>1638.5328185328185</v>
          </cell>
          <cell r="N37">
            <v>1571.7587538277194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C37">
            <v>270.32924880127865</v>
          </cell>
          <cell r="D37">
            <v>946.15237080447514</v>
          </cell>
          <cell r="E37">
            <v>651.24773574853486</v>
          </cell>
          <cell r="F37">
            <v>798.70005327650506</v>
          </cell>
          <cell r="G37">
            <v>1458.1395844432604</v>
          </cell>
          <cell r="H37">
            <v>884.71390516782094</v>
          </cell>
          <cell r="I37">
            <v>208.89078316462439</v>
          </cell>
          <cell r="J37">
            <v>212.98668087373468</v>
          </cell>
          <cell r="K37">
            <v>241.65796483750665</v>
          </cell>
          <cell r="L37">
            <v>253.94565796483752</v>
          </cell>
          <cell r="M37">
            <v>561.13798614810867</v>
          </cell>
          <cell r="N37">
            <v>253.94565796483752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6">
          <cell r="C36">
            <v>3229.6724633720737</v>
          </cell>
          <cell r="D36">
            <v>4039.5147342863902</v>
          </cell>
          <cell r="E36">
            <v>846.70982060292215</v>
          </cell>
          <cell r="F36">
            <v>2064.4497873127425</v>
          </cell>
          <cell r="G36">
            <v>2044.3136732791907</v>
          </cell>
          <cell r="H36">
            <v>922.81856852228589</v>
          </cell>
          <cell r="I36">
            <v>2080.2689388896288</v>
          </cell>
          <cell r="J36">
            <v>3125.7037439965061</v>
          </cell>
          <cell r="K36">
            <v>1893.2051044941743</v>
          </cell>
          <cell r="L36">
            <v>1845.6371370445718</v>
          </cell>
          <cell r="M36">
            <v>539.32898415657041</v>
          </cell>
          <cell r="N36">
            <v>1762.3931940077678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6">
          <cell r="C36">
            <v>1824.9056603773586</v>
          </cell>
          <cell r="D36">
            <v>1857.8274932614556</v>
          </cell>
          <cell r="E36">
            <v>1001.3584905660377</v>
          </cell>
          <cell r="F36">
            <v>992</v>
          </cell>
          <cell r="G36">
            <v>1780.4528301886792</v>
          </cell>
          <cell r="H36">
            <v>0</v>
          </cell>
          <cell r="I36">
            <v>2120.3015873015875</v>
          </cell>
          <cell r="J36">
            <v>776.75471698113211</v>
          </cell>
          <cell r="K36">
            <v>3022.0868523510035</v>
          </cell>
          <cell r="L36">
            <v>1909.132075471698</v>
          </cell>
          <cell r="M36">
            <v>1926.9345612458822</v>
          </cell>
          <cell r="N36">
            <v>1802.5461715084357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9">
          <cell r="F19">
            <v>63893.643122676578</v>
          </cell>
          <cell r="G19">
            <v>56416.492708035461</v>
          </cell>
          <cell r="H19">
            <v>62081.585644838437</v>
          </cell>
          <cell r="I19">
            <v>60269.528167000288</v>
          </cell>
          <cell r="J19">
            <v>67093.014012010288</v>
          </cell>
          <cell r="K19">
            <v>65118.229911352588</v>
          </cell>
          <cell r="L19">
            <v>62321.538461538461</v>
          </cell>
          <cell r="M19">
            <v>76106.414069202176</v>
          </cell>
          <cell r="N19">
            <v>60131.624249356588</v>
          </cell>
          <cell r="O19">
            <v>63650.932227623678</v>
          </cell>
          <cell r="P19">
            <v>60225.398913354307</v>
          </cell>
          <cell r="Q19">
            <v>59866.848727480698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9">
          <cell r="F19">
            <v>49895.521377169462</v>
          </cell>
          <cell r="G19">
            <v>51384.413715253278</v>
          </cell>
          <cell r="H19">
            <v>54345.926344010157</v>
          </cell>
          <cell r="I19">
            <v>63813.545929166081</v>
          </cell>
          <cell r="J19">
            <v>62772.134894877949</v>
          </cell>
          <cell r="K19">
            <v>61774.115987018486</v>
          </cell>
          <cell r="L19">
            <v>69302.649922393117</v>
          </cell>
          <cell r="M19">
            <v>74553.097220262454</v>
          </cell>
          <cell r="N19">
            <v>68391.415267390999</v>
          </cell>
          <cell r="O19">
            <v>66248.92902497531</v>
          </cell>
          <cell r="P19">
            <v>60526.592352194159</v>
          </cell>
          <cell r="Q19">
            <v>57310.150980668834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Q20" sqref="Q20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1929</v>
      </c>
      <c r="C7" s="15">
        <f>[5]GUADALHORCE!F19</f>
        <v>63893.643122676578</v>
      </c>
      <c r="D7" s="16">
        <f>[5]GUADALHORCE!G19</f>
        <v>56416.492708035461</v>
      </c>
      <c r="E7" s="16">
        <f>[5]GUADALHORCE!H19</f>
        <v>62081.585644838437</v>
      </c>
      <c r="F7" s="16">
        <f>[5]GUADALHORCE!I19</f>
        <v>60269.528167000288</v>
      </c>
      <c r="G7" s="16">
        <f>[5]GUADALHORCE!J19</f>
        <v>67093.014012010288</v>
      </c>
      <c r="H7" s="16">
        <f>[5]GUADALHORCE!K19</f>
        <v>65118.229911352588</v>
      </c>
      <c r="I7" s="16">
        <f>[5]GUADALHORCE!L19</f>
        <v>62321.538461538461</v>
      </c>
      <c r="J7" s="16">
        <f>[5]GUADALHORCE!M19</f>
        <v>76106.414069202176</v>
      </c>
      <c r="K7" s="16">
        <f>[5]GUADALHORCE!N19</f>
        <v>60131.624249356588</v>
      </c>
      <c r="L7" s="16">
        <f>[5]GUADALHORCE!O19</f>
        <v>63650.932227623678</v>
      </c>
      <c r="M7" s="16">
        <f>[5]GUADALHORCE!P19</f>
        <v>60225.398913354307</v>
      </c>
      <c r="N7" s="15">
        <f>[5]GUADALHORCE!Q19</f>
        <v>59866.848727480698</v>
      </c>
      <c r="O7" s="45">
        <f>SUM(C7:N7)</f>
        <v>757175.2502144695</v>
      </c>
      <c r="P7" s="46">
        <f>O7/B7</f>
        <v>392.52216185301683</v>
      </c>
      <c r="Q7" s="47">
        <f>P7/1000</f>
        <v>0.3925221618530168</v>
      </c>
    </row>
    <row r="8" spans="1:17" s="6" customFormat="1" ht="16.8" customHeight="1" thickBot="1">
      <c r="A8" s="18">
        <v>2015</v>
      </c>
      <c r="B8" s="27">
        <v>1922</v>
      </c>
      <c r="C8" s="30">
        <f>[6]GUADALHORCE!F19</f>
        <v>49895.521377169462</v>
      </c>
      <c r="D8" s="19">
        <f>[6]GUADALHORCE!G19</f>
        <v>51384.413715253278</v>
      </c>
      <c r="E8" s="19">
        <f>[6]GUADALHORCE!H19</f>
        <v>54345.926344010157</v>
      </c>
      <c r="F8" s="19">
        <f>[6]GUADALHORCE!I19</f>
        <v>63813.545929166081</v>
      </c>
      <c r="G8" s="19">
        <f>[6]GUADALHORCE!J19</f>
        <v>62772.134894877949</v>
      </c>
      <c r="H8" s="19">
        <f>[6]GUADALHORCE!K19</f>
        <v>61774.115987018486</v>
      </c>
      <c r="I8" s="19">
        <f>[6]GUADALHORCE!L19</f>
        <v>69302.649922393117</v>
      </c>
      <c r="J8" s="19">
        <f>[6]GUADALHORCE!M19</f>
        <v>74553.097220262454</v>
      </c>
      <c r="K8" s="19">
        <f>[6]GUADALHORCE!N19</f>
        <v>68391.415267390999</v>
      </c>
      <c r="L8" s="19">
        <f>[6]GUADALHORCE!O19</f>
        <v>66248.92902497531</v>
      </c>
      <c r="M8" s="19">
        <f>[6]GUADALHORCE!P19</f>
        <v>60526.592352194159</v>
      </c>
      <c r="N8" s="30">
        <f>[6]GUADALHORCE!Q19</f>
        <v>57310.150980668834</v>
      </c>
      <c r="O8" s="42">
        <f>SUM(C8:N8)</f>
        <v>740318.49301538023</v>
      </c>
      <c r="P8" s="43">
        <f>O8/B8</f>
        <v>385.18131790602507</v>
      </c>
      <c r="Q8" s="44">
        <f>P8/1000</f>
        <v>0.38518131790602506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1929</v>
      </c>
      <c r="C7" s="15">
        <f>'[1]Por Municipio - 2016'!C37</f>
        <v>297.34104046242771</v>
      </c>
      <c r="D7" s="16">
        <f>'[1]Por Municipio - 2016'!D37</f>
        <v>185.83815028901734</v>
      </c>
      <c r="E7" s="16">
        <f>'[1]Por Municipio - 2016'!E37</f>
        <v>1109.4767674078018</v>
      </c>
      <c r="F7" s="16">
        <f>'[1]Por Municipio - 2016'!F37</f>
        <v>1114.6132339235787</v>
      </c>
      <c r="G7" s="16">
        <f>'[1]Por Municipio - 2016'!G37</f>
        <v>1222.4790307548928</v>
      </c>
      <c r="H7" s="16">
        <f>'[1]Por Municipio - 2016'!H37</f>
        <v>975.92863799760357</v>
      </c>
      <c r="I7" s="16">
        <f>'[1]Por Municipio - 2016'!I37</f>
        <v>1124.8861669551325</v>
      </c>
      <c r="J7" s="16">
        <f>'[1]Por Municipio - 2016'!J37</f>
        <v>1268.7072293968845</v>
      </c>
      <c r="K7" s="16">
        <f>'[1]Por Municipio - 2016'!K37</f>
        <v>1284.1166289442151</v>
      </c>
      <c r="L7" s="16">
        <f>'[1]Por Municipio - 2016'!L37</f>
        <v>611.23951537744642</v>
      </c>
      <c r="M7" s="16">
        <f>'[1]Por Municipio - 2016'!M37</f>
        <v>1638.5328185328185</v>
      </c>
      <c r="N7" s="15">
        <f>'[1]Por Municipio - 2016'!N37</f>
        <v>1571.7587538277194</v>
      </c>
      <c r="O7" s="45">
        <f>SUM(C7:N7)</f>
        <v>12404.917973869538</v>
      </c>
      <c r="P7" s="48">
        <f>O7/B7</f>
        <v>6.430750634458029</v>
      </c>
      <c r="Q7" s="49">
        <f>P7/1000</f>
        <v>6.4307506344580294E-3</v>
      </c>
    </row>
    <row r="8" spans="1:17" s="7" customFormat="1" ht="16.8" customHeight="1" thickBot="1">
      <c r="A8" s="18">
        <v>2015</v>
      </c>
      <c r="B8" s="27">
        <v>1922</v>
      </c>
      <c r="C8" s="30">
        <f>'[2]Por Municipio - 2015'!C37</f>
        <v>270.32924880127865</v>
      </c>
      <c r="D8" s="19">
        <f>'[2]Por Municipio - 2015'!D37</f>
        <v>946.15237080447514</v>
      </c>
      <c r="E8" s="19">
        <f>'[2]Por Municipio - 2015'!E37</f>
        <v>651.24773574853486</v>
      </c>
      <c r="F8" s="19">
        <f>'[2]Por Municipio - 2015'!F37</f>
        <v>798.70005327650506</v>
      </c>
      <c r="G8" s="19">
        <f>'[2]Por Municipio - 2015'!G37</f>
        <v>1458.1395844432604</v>
      </c>
      <c r="H8" s="19">
        <f>'[2]Por Municipio - 2015'!H37</f>
        <v>884.71390516782094</v>
      </c>
      <c r="I8" s="19">
        <f>'[2]Por Municipio - 2015'!I37</f>
        <v>208.89078316462439</v>
      </c>
      <c r="J8" s="19">
        <f>'[2]Por Municipio - 2015'!J37</f>
        <v>212.98668087373468</v>
      </c>
      <c r="K8" s="19">
        <f>'[2]Por Municipio - 2015'!K37</f>
        <v>241.65796483750665</v>
      </c>
      <c r="L8" s="19">
        <f>'[2]Por Municipio - 2015'!L37</f>
        <v>253.94565796483752</v>
      </c>
      <c r="M8" s="19">
        <f>'[2]Por Municipio - 2015'!M37</f>
        <v>561.13798614810867</v>
      </c>
      <c r="N8" s="30">
        <f>'[2]Por Municipio - 2015'!N37</f>
        <v>253.94565796483752</v>
      </c>
      <c r="O8" s="42">
        <f>SUM(C8:N8)</f>
        <v>6741.847629195523</v>
      </c>
      <c r="P8" s="50">
        <f>O8/B8</f>
        <v>3.507725093233883</v>
      </c>
      <c r="Q8" s="51">
        <f>P8/1000</f>
        <v>3.507725093233883E-3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11" sqref="R11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1929</v>
      </c>
      <c r="C7" s="25">
        <f>'[3]VIDRIO POR MUNICIPIOS'!C36</f>
        <v>3229.6724633720737</v>
      </c>
      <c r="D7" s="16">
        <f>'[3]VIDRIO POR MUNICIPIOS'!D36</f>
        <v>4039.5147342863902</v>
      </c>
      <c r="E7" s="16">
        <f>'[3]VIDRIO POR MUNICIPIOS'!E36</f>
        <v>846.70982060292215</v>
      </c>
      <c r="F7" s="16">
        <f>'[3]VIDRIO POR MUNICIPIOS'!F36</f>
        <v>2064.4497873127425</v>
      </c>
      <c r="G7" s="16">
        <f>'[3]VIDRIO POR MUNICIPIOS'!G36</f>
        <v>2044.3136732791907</v>
      </c>
      <c r="H7" s="16">
        <f>'[3]VIDRIO POR MUNICIPIOS'!H36</f>
        <v>922.81856852228589</v>
      </c>
      <c r="I7" s="16">
        <f>'[3]VIDRIO POR MUNICIPIOS'!I36</f>
        <v>2080.2689388896288</v>
      </c>
      <c r="J7" s="16">
        <f>'[3]VIDRIO POR MUNICIPIOS'!J36</f>
        <v>3125.7037439965061</v>
      </c>
      <c r="K7" s="16">
        <f>'[3]VIDRIO POR MUNICIPIOS'!K36</f>
        <v>1893.2051044941743</v>
      </c>
      <c r="L7" s="16">
        <f>'[3]VIDRIO POR MUNICIPIOS'!L36</f>
        <v>1845.6371370445718</v>
      </c>
      <c r="M7" s="16">
        <f>'[3]VIDRIO POR MUNICIPIOS'!M36</f>
        <v>539.32898415657041</v>
      </c>
      <c r="N7" s="69">
        <f>'[3]VIDRIO POR MUNICIPIOS'!N36</f>
        <v>1762.3931940077678</v>
      </c>
      <c r="O7" s="67">
        <f>SUM(C7:N7)</f>
        <v>24394.01614996482</v>
      </c>
      <c r="P7" s="52">
        <f>O7/B7</f>
        <v>12.645938906150763</v>
      </c>
      <c r="Q7" s="53">
        <f>P7/1000</f>
        <v>1.2645938906150763E-2</v>
      </c>
    </row>
    <row r="8" spans="1:17" s="4" customFormat="1" ht="16.8" customHeight="1" thickBot="1">
      <c r="A8" s="18">
        <v>2015</v>
      </c>
      <c r="B8" s="27">
        <v>1922</v>
      </c>
      <c r="C8" s="23">
        <f>'[4]VIDRIO POR MUNICIPIOS'!C36</f>
        <v>1824.9056603773586</v>
      </c>
      <c r="D8" s="70">
        <f>'[4]VIDRIO POR MUNICIPIOS'!D36</f>
        <v>1857.8274932614556</v>
      </c>
      <c r="E8" s="70">
        <f>'[4]VIDRIO POR MUNICIPIOS'!E36</f>
        <v>1001.3584905660377</v>
      </c>
      <c r="F8" s="70">
        <f>'[4]VIDRIO POR MUNICIPIOS'!F36</f>
        <v>992</v>
      </c>
      <c r="G8" s="70">
        <f>'[4]VIDRIO POR MUNICIPIOS'!G36</f>
        <v>1780.4528301886792</v>
      </c>
      <c r="H8" s="70">
        <f>'[4]VIDRIO POR MUNICIPIOS'!H36</f>
        <v>0</v>
      </c>
      <c r="I8" s="70">
        <f>'[4]VIDRIO POR MUNICIPIOS'!I36</f>
        <v>2120.3015873015875</v>
      </c>
      <c r="J8" s="70">
        <f>'[4]VIDRIO POR MUNICIPIOS'!J36</f>
        <v>776.75471698113211</v>
      </c>
      <c r="K8" s="70">
        <f>'[4]VIDRIO POR MUNICIPIOS'!K36</f>
        <v>3022.0868523510035</v>
      </c>
      <c r="L8" s="70">
        <f>'[4]VIDRIO POR MUNICIPIOS'!L36</f>
        <v>1909.132075471698</v>
      </c>
      <c r="M8" s="70">
        <f>'[4]VIDRIO POR MUNICIPIOS'!M36</f>
        <v>1926.9345612458822</v>
      </c>
      <c r="N8" s="71">
        <f>'[4]VIDRIO POR MUNICIPIOS'!N36</f>
        <v>1802.5461715084357</v>
      </c>
      <c r="O8" s="68">
        <f>SUM(C8:N8)</f>
        <v>19014.300439253271</v>
      </c>
      <c r="P8" s="54">
        <f>O8/B8</f>
        <v>9.8929762951369771</v>
      </c>
      <c r="Q8" s="55">
        <f>P8/1000</f>
        <v>9.8929762951369769E-3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1929</v>
      </c>
      <c r="C7" s="56">
        <v>926</v>
      </c>
      <c r="D7" s="57">
        <v>1009</v>
      </c>
      <c r="E7" s="58">
        <v>904</v>
      </c>
      <c r="F7" s="58">
        <v>842</v>
      </c>
      <c r="G7" s="58">
        <v>996</v>
      </c>
      <c r="H7" s="58">
        <v>792</v>
      </c>
      <c r="I7" s="58">
        <v>836</v>
      </c>
      <c r="J7" s="58">
        <v>814</v>
      </c>
      <c r="K7" s="58">
        <v>1253</v>
      </c>
      <c r="L7" s="58">
        <v>1089</v>
      </c>
      <c r="M7" s="58">
        <v>909</v>
      </c>
      <c r="N7" s="57">
        <v>1307</v>
      </c>
      <c r="O7" s="65">
        <f>SUM(C7:N7)</f>
        <v>11677</v>
      </c>
      <c r="P7" s="66">
        <f>O7/B7</f>
        <v>6.0533955417314669</v>
      </c>
      <c r="Q7" s="59">
        <f>P7/1000</f>
        <v>6.0533955417314666E-3</v>
      </c>
    </row>
    <row r="8" spans="1:17" s="4" customFormat="1" ht="16.8" customHeight="1" thickBot="1">
      <c r="A8" s="36">
        <v>2015</v>
      </c>
      <c r="B8" s="34">
        <v>1922</v>
      </c>
      <c r="C8" s="60">
        <v>1119</v>
      </c>
      <c r="D8" s="61">
        <v>852</v>
      </c>
      <c r="E8" s="62">
        <v>851</v>
      </c>
      <c r="F8" s="62">
        <v>1134</v>
      </c>
      <c r="G8" s="62">
        <v>996</v>
      </c>
      <c r="H8" s="62">
        <v>1033</v>
      </c>
      <c r="I8" s="62">
        <v>1332</v>
      </c>
      <c r="J8" s="62">
        <v>1207</v>
      </c>
      <c r="K8" s="62">
        <v>1325</v>
      </c>
      <c r="L8" s="62">
        <v>1166</v>
      </c>
      <c r="M8" s="62">
        <v>1082</v>
      </c>
      <c r="N8" s="63">
        <v>1026</v>
      </c>
      <c r="O8" s="40">
        <f>SUM(C8:N8)</f>
        <v>13123</v>
      </c>
      <c r="P8" s="64">
        <f>O8/B8</f>
        <v>6.8277835587929241</v>
      </c>
      <c r="Q8" s="41">
        <f>P8/1000</f>
        <v>6.8277835587929239E-3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