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s="1"/>
  <c r="P7" s="1"/>
  <c r="Q7" s="1"/>
  <c r="D8" i="1"/>
  <c r="E8"/>
  <c r="F8"/>
  <c r="G8"/>
  <c r="H8"/>
  <c r="I8"/>
  <c r="J8"/>
  <c r="K8"/>
  <c r="L8"/>
  <c r="M8"/>
  <c r="N8"/>
  <c r="C8"/>
  <c r="O8" s="1"/>
  <c r="P8" s="1"/>
  <c r="Q8" s="1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7" i="1" l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<sst xmlns="http://schemas.openxmlformats.org/spreadsheetml/2006/main" count="76" uniqueCount="23">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</sst>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19294.65737514518</c:v>
                </c:pt>
                <c:pt idx="1">
                  <c:v>16037.862950058072</c:v>
                </c:pt>
                <c:pt idx="2">
                  <c:v>20716.957026713124</c:v>
                </c:pt>
                <c:pt idx="3">
                  <c:v>28077.584204413473</c:v>
                </c:pt>
                <c:pt idx="4">
                  <c:v>23116.144018583043</c:v>
                </c:pt>
                <c:pt idx="5">
                  <c:v>26924.041811846691</c:v>
                </c:pt>
                <c:pt idx="6">
                  <c:v>23430.197444831592</c:v>
                </c:pt>
                <c:pt idx="7">
                  <c:v>21819.163763066201</c:v>
                </c:pt>
                <c:pt idx="8">
                  <c:v>21076.306620209059</c:v>
                </c:pt>
                <c:pt idx="9">
                  <c:v>14173.170731707318</c:v>
                </c:pt>
                <c:pt idx="10">
                  <c:v>19213.879210220675</c:v>
                </c:pt>
                <c:pt idx="11">
                  <c:v>18840.185830429731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17049.262853005068</c:v>
                </c:pt>
                <c:pt idx="1">
                  <c:v>14670.997827661115</c:v>
                </c:pt>
                <c:pt idx="2">
                  <c:v>19893.824764663288</c:v>
                </c:pt>
                <c:pt idx="3">
                  <c:v>18864.651701665462</c:v>
                </c:pt>
                <c:pt idx="4">
                  <c:v>21344.777697320784</c:v>
                </c:pt>
                <c:pt idx="5">
                  <c:v>21656.396813902968</c:v>
                </c:pt>
                <c:pt idx="6">
                  <c:v>23272.590876176684</c:v>
                </c:pt>
                <c:pt idx="7">
                  <c:v>28768.556118754525</c:v>
                </c:pt>
                <c:pt idx="8">
                  <c:v>21534.163649529328</c:v>
                </c:pt>
                <c:pt idx="9">
                  <c:v>25209.458363504706</c:v>
                </c:pt>
                <c:pt idx="10">
                  <c:v>24728.07096307024</c:v>
                </c:pt>
                <c:pt idx="11">
                  <c:v>21292.715423606081</c:v>
                </c:pt>
              </c:numCache>
            </c:numRef>
          </c:val>
        </c:ser>
        <c:marker val="1"/>
        <c:axId val="72609152"/>
        <c:axId val="72791168"/>
      </c:lineChart>
      <c:catAx>
        <c:axId val="726091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2791168"/>
        <c:crossesAt val="0"/>
        <c:auto val="1"/>
        <c:lblAlgn val="ctr"/>
        <c:lblOffset val="100"/>
      </c:catAx>
      <c:valAx>
        <c:axId val="7279116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260915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05"/>
          <c:w val="0.52418879056047263"/>
          <c:h val="7.5527441092335404E-2"/>
        </c:manualLayout>
      </c:layout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0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297.66421756771575</c:v>
                </c:pt>
                <c:pt idx="1">
                  <c:v>229.23566180502249</c:v>
                </c:pt>
                <c:pt idx="2">
                  <c:v>418.55466608180723</c:v>
                </c:pt>
                <c:pt idx="3">
                  <c:v>217.83090251124025</c:v>
                </c:pt>
                <c:pt idx="4">
                  <c:v>361.53086961289614</c:v>
                </c:pt>
                <c:pt idx="5">
                  <c:v>327.31659173154952</c:v>
                </c:pt>
                <c:pt idx="6">
                  <c:v>348.98563438973571</c:v>
                </c:pt>
                <c:pt idx="7">
                  <c:v>483.56179405636578</c:v>
                </c:pt>
                <c:pt idx="8">
                  <c:v>159.66663011295097</c:v>
                </c:pt>
                <c:pt idx="9">
                  <c:v>355.82848996600507</c:v>
                </c:pt>
                <c:pt idx="10">
                  <c:v>375.2165807654348</c:v>
                </c:pt>
                <c:pt idx="11">
                  <c:v>391.18324377672985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258.35065222197659</c:v>
                </c:pt>
                <c:pt idx="1">
                  <c:v>163.35175768295377</c:v>
                </c:pt>
                <c:pt idx="2">
                  <c:v>212.13458490796049</c:v>
                </c:pt>
                <c:pt idx="3">
                  <c:v>0</c:v>
                </c:pt>
                <c:pt idx="4">
                  <c:v>250.24259417286359</c:v>
                </c:pt>
                <c:pt idx="5">
                  <c:v>204.51298305497988</c:v>
                </c:pt>
                <c:pt idx="6">
                  <c:v>213.40485188345727</c:v>
                </c:pt>
                <c:pt idx="7">
                  <c:v>221.0264537364379</c:v>
                </c:pt>
                <c:pt idx="8">
                  <c:v>69.864683652322327</c:v>
                </c:pt>
                <c:pt idx="9">
                  <c:v>142.26990125563819</c:v>
                </c:pt>
                <c:pt idx="10">
                  <c:v>262.94526392783126</c:v>
                </c:pt>
                <c:pt idx="11">
                  <c:v>233.7291234914056</c:v>
                </c:pt>
              </c:numCache>
            </c:numRef>
          </c:val>
        </c:ser>
        <c:marker val="1"/>
        <c:axId val="78822784"/>
        <c:axId val="88159360"/>
      </c:lineChart>
      <c:catAx>
        <c:axId val="7882278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8159360"/>
        <c:crossesAt val="0"/>
        <c:auto val="1"/>
        <c:lblAlgn val="ctr"/>
        <c:lblOffset val="100"/>
      </c:catAx>
      <c:valAx>
        <c:axId val="881593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882278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25"/>
          <c:w val="0.52571251548946718"/>
          <c:h val="0.11075973149777101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3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645.90459045904595</c:v>
                </c:pt>
                <c:pt idx="1">
                  <c:v>436.21962196219619</c:v>
                </c:pt>
                <c:pt idx="2">
                  <c:v>415.6255625562556</c:v>
                </c:pt>
                <c:pt idx="3">
                  <c:v>514.85148514851483</c:v>
                </c:pt>
                <c:pt idx="4">
                  <c:v>644.03240324032402</c:v>
                </c:pt>
                <c:pt idx="5">
                  <c:v>483.02430243024304</c:v>
                </c:pt>
                <c:pt idx="6">
                  <c:v>1672.789582825686</c:v>
                </c:pt>
                <c:pt idx="7">
                  <c:v>522.34023402340233</c:v>
                </c:pt>
                <c:pt idx="8">
                  <c:v>1955.8783834184526</c:v>
                </c:pt>
                <c:pt idx="9">
                  <c:v>610.33303330333035</c:v>
                </c:pt>
                <c:pt idx="10">
                  <c:v>617.82178217821786</c:v>
                </c:pt>
                <c:pt idx="11">
                  <c:v>1391.5018573680572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2170.7956396581212</c:v>
                </c:pt>
                <c:pt idx="1">
                  <c:v>1342.7695889227093</c:v>
                </c:pt>
                <c:pt idx="2">
                  <c:v>1528.5947833879777</c:v>
                </c:pt>
                <c:pt idx="3">
                  <c:v>513.78081698758319</c:v>
                </c:pt>
                <c:pt idx="4">
                  <c:v>465.02789274788557</c:v>
                </c:pt>
                <c:pt idx="5">
                  <c:v>579.40975346409937</c:v>
                </c:pt>
                <c:pt idx="6">
                  <c:v>1036.2629043358568</c:v>
                </c:pt>
                <c:pt idx="7">
                  <c:v>635.66312758682739</c:v>
                </c:pt>
                <c:pt idx="8">
                  <c:v>661.91470217743392</c:v>
                </c:pt>
                <c:pt idx="9">
                  <c:v>1564.6845685228518</c:v>
                </c:pt>
                <c:pt idx="10">
                  <c:v>1823.2139259759429</c:v>
                </c:pt>
                <c:pt idx="11">
                  <c:v>320.64423249955013</c:v>
                </c:pt>
              </c:numCache>
            </c:numRef>
          </c:val>
        </c:ser>
        <c:marker val="1"/>
        <c:axId val="91541504"/>
        <c:axId val="91543040"/>
      </c:lineChart>
      <c:catAx>
        <c:axId val="915415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43040"/>
        <c:crossesAt val="0"/>
        <c:auto val="1"/>
        <c:lblAlgn val="ctr"/>
        <c:lblOffset val="100"/>
      </c:catAx>
      <c:valAx>
        <c:axId val="915430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415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487</c:v>
                </c:pt>
                <c:pt idx="1">
                  <c:v>330</c:v>
                </c:pt>
                <c:pt idx="2">
                  <c:v>485</c:v>
                </c:pt>
                <c:pt idx="3">
                  <c:v>378</c:v>
                </c:pt>
                <c:pt idx="4">
                  <c:v>407</c:v>
                </c:pt>
                <c:pt idx="5">
                  <c:v>356</c:v>
                </c:pt>
                <c:pt idx="6">
                  <c:v>385</c:v>
                </c:pt>
                <c:pt idx="7">
                  <c:v>700</c:v>
                </c:pt>
                <c:pt idx="8">
                  <c:v>385</c:v>
                </c:pt>
                <c:pt idx="9">
                  <c:v>498</c:v>
                </c:pt>
                <c:pt idx="10">
                  <c:v>356</c:v>
                </c:pt>
                <c:pt idx="11">
                  <c:v>363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578</c:v>
                </c:pt>
                <c:pt idx="1">
                  <c:v>170</c:v>
                </c:pt>
                <c:pt idx="2">
                  <c:v>333</c:v>
                </c:pt>
                <c:pt idx="3">
                  <c:v>581</c:v>
                </c:pt>
                <c:pt idx="4">
                  <c:v>352</c:v>
                </c:pt>
                <c:pt idx="5">
                  <c:v>446</c:v>
                </c:pt>
                <c:pt idx="6">
                  <c:v>381</c:v>
                </c:pt>
                <c:pt idx="7">
                  <c:v>589</c:v>
                </c:pt>
                <c:pt idx="8">
                  <c:v>285</c:v>
                </c:pt>
                <c:pt idx="9">
                  <c:v>333</c:v>
                </c:pt>
                <c:pt idx="10">
                  <c:v>478</c:v>
                </c:pt>
                <c:pt idx="11">
                  <c:v>391</c:v>
                </c:pt>
              </c:numCache>
            </c:numRef>
          </c:val>
        </c:ser>
        <c:marker val="1"/>
        <c:axId val="96222592"/>
        <c:axId val="99059200"/>
      </c:lineChart>
      <c:catAx>
        <c:axId val="962225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59200"/>
        <c:crosses val="autoZero"/>
        <c:auto val="1"/>
        <c:lblAlgn val="ctr"/>
        <c:lblOffset val="100"/>
      </c:catAx>
      <c:valAx>
        <c:axId val="9905920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62225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94"/>
          <c:y val="0.85056911988823958"/>
          <c:w val="0.36796145739235375"/>
          <c:h val="0.12152495554991168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17049.262853005068</v>
          </cell>
          <cell r="G15">
            <v>14670.997827661115</v>
          </cell>
          <cell r="H15">
            <v>19893.824764663288</v>
          </cell>
          <cell r="I15">
            <v>18864.651701665462</v>
          </cell>
          <cell r="J15">
            <v>21344.777697320784</v>
          </cell>
          <cell r="K15">
            <v>21656.396813902968</v>
          </cell>
          <cell r="L15">
            <v>23272.590876176684</v>
          </cell>
          <cell r="M15">
            <v>28768.556118754525</v>
          </cell>
          <cell r="N15">
            <v>21534.163649529328</v>
          </cell>
          <cell r="O15">
            <v>25209.458363504706</v>
          </cell>
          <cell r="P15">
            <v>24728.07096307024</v>
          </cell>
          <cell r="Q15">
            <v>21292.715423606081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F15">
            <v>19294.65737514518</v>
          </cell>
          <cell r="G15">
            <v>16037.862950058072</v>
          </cell>
          <cell r="H15">
            <v>20716.957026713124</v>
          </cell>
          <cell r="I15">
            <v>28077.584204413473</v>
          </cell>
          <cell r="J15">
            <v>23116.144018583043</v>
          </cell>
          <cell r="K15">
            <v>26924.041811846691</v>
          </cell>
          <cell r="L15">
            <v>23430.197444831592</v>
          </cell>
          <cell r="M15">
            <v>21819.163763066201</v>
          </cell>
          <cell r="N15">
            <v>21076.306620209059</v>
          </cell>
          <cell r="O15">
            <v>14173.170731707318</v>
          </cell>
          <cell r="P15">
            <v>19213.879210220675</v>
          </cell>
          <cell r="Q15">
            <v>18840.185830429731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C35">
            <v>258.35065222197659</v>
          </cell>
          <cell r="D35">
            <v>163.35175768295377</v>
          </cell>
          <cell r="E35">
            <v>212.13458490796049</v>
          </cell>
          <cell r="F35">
            <v>0</v>
          </cell>
          <cell r="G35">
            <v>250.24259417286359</v>
          </cell>
          <cell r="H35">
            <v>204.51298305497988</v>
          </cell>
          <cell r="I35">
            <v>213.40485188345727</v>
          </cell>
          <cell r="J35">
            <v>221.0264537364379</v>
          </cell>
          <cell r="K35">
            <v>69.864683652322327</v>
          </cell>
          <cell r="L35">
            <v>142.26990125563819</v>
          </cell>
          <cell r="M35">
            <v>262.94526392783126</v>
          </cell>
          <cell r="N35">
            <v>233.7291234914056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C35">
            <v>297.66421756771575</v>
          </cell>
          <cell r="D35">
            <v>229.23566180502249</v>
          </cell>
          <cell r="E35">
            <v>418.55466608180723</v>
          </cell>
          <cell r="F35">
            <v>217.83090251124025</v>
          </cell>
          <cell r="G35">
            <v>361.53086961289614</v>
          </cell>
          <cell r="H35">
            <v>327.31659173154952</v>
          </cell>
          <cell r="I35">
            <v>348.98563438973571</v>
          </cell>
          <cell r="J35">
            <v>483.56179405636578</v>
          </cell>
          <cell r="K35">
            <v>159.66663011295097</v>
          </cell>
          <cell r="L35">
            <v>355.82848996600507</v>
          </cell>
          <cell r="M35">
            <v>375.2165807654348</v>
          </cell>
          <cell r="N35">
            <v>391.18324377672985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C34">
            <v>2170.7956396581212</v>
          </cell>
          <cell r="D34">
            <v>1342.7695889227093</v>
          </cell>
          <cell r="E34">
            <v>1528.5947833879777</v>
          </cell>
          <cell r="F34">
            <v>513.78081698758319</v>
          </cell>
          <cell r="G34">
            <v>465.02789274788557</v>
          </cell>
          <cell r="H34">
            <v>579.40975346409937</v>
          </cell>
          <cell r="I34">
            <v>1036.2629043358568</v>
          </cell>
          <cell r="J34">
            <v>635.66312758682739</v>
          </cell>
          <cell r="K34">
            <v>661.91470217743392</v>
          </cell>
          <cell r="L34">
            <v>1564.6845685228518</v>
          </cell>
          <cell r="M34">
            <v>1823.2139259759429</v>
          </cell>
          <cell r="N34">
            <v>320.64423249955013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4">
          <cell r="C34">
            <v>645.90459045904595</v>
          </cell>
          <cell r="D34">
            <v>436.21962196219619</v>
          </cell>
          <cell r="E34">
            <v>415.6255625562556</v>
          </cell>
          <cell r="F34">
            <v>514.85148514851483</v>
          </cell>
          <cell r="G34">
            <v>644.03240324032402</v>
          </cell>
          <cell r="H34">
            <v>483.02430243024304</v>
          </cell>
          <cell r="I34">
            <v>1672.789582825686</v>
          </cell>
          <cell r="J34">
            <v>522.34023402340233</v>
          </cell>
          <cell r="K34">
            <v>1955.8783834184526</v>
          </cell>
          <cell r="L34">
            <v>610.33303330333035</v>
          </cell>
          <cell r="M34">
            <v>617.82178217821786</v>
          </cell>
          <cell r="N34">
            <v>1391.5018573680572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Q14" sqref="Q14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521</v>
      </c>
      <c r="C7" s="15">
        <f>[1]RONDA!F15</f>
        <v>17049.262853005068</v>
      </c>
      <c r="D7" s="16">
        <f>[1]RONDA!G15</f>
        <v>14670.997827661115</v>
      </c>
      <c r="E7" s="16">
        <f>[1]RONDA!H15</f>
        <v>19893.824764663288</v>
      </c>
      <c r="F7" s="16">
        <f>[1]RONDA!I15</f>
        <v>18864.651701665462</v>
      </c>
      <c r="G7" s="16">
        <f>[1]RONDA!J15</f>
        <v>21344.777697320784</v>
      </c>
      <c r="H7" s="16">
        <f>[1]RONDA!K15</f>
        <v>21656.396813902968</v>
      </c>
      <c r="I7" s="16">
        <f>[1]RONDA!L15</f>
        <v>23272.590876176684</v>
      </c>
      <c r="J7" s="16">
        <f>[1]RONDA!M15</f>
        <v>28768.556118754525</v>
      </c>
      <c r="K7" s="16">
        <f>[1]RONDA!N15</f>
        <v>21534.163649529328</v>
      </c>
      <c r="L7" s="16">
        <f>[1]RONDA!O15</f>
        <v>25209.458363504706</v>
      </c>
      <c r="M7" s="16">
        <f>[1]RONDA!P15</f>
        <v>24728.07096307024</v>
      </c>
      <c r="N7" s="15">
        <f>[1]RONDA!Q15</f>
        <v>21292.715423606081</v>
      </c>
      <c r="O7" s="45">
        <f>SUM(C7:N7)</f>
        <v>258285.46705286024</v>
      </c>
      <c r="P7" s="46">
        <f>O7/B7</f>
        <v>495.74945691527876</v>
      </c>
      <c r="Q7" s="47">
        <f>P7/1000</f>
        <v>0.49574945691527877</v>
      </c>
    </row>
    <row r="8" spans="1:17" s="6" customFormat="1" ht="16.8" customHeight="1" thickBot="1">
      <c r="A8" s="18">
        <v>2015</v>
      </c>
      <c r="B8" s="27">
        <v>520</v>
      </c>
      <c r="C8" s="30">
        <f>[2]RONDA!F15</f>
        <v>19294.65737514518</v>
      </c>
      <c r="D8" s="19">
        <f>[2]RONDA!G15</f>
        <v>16037.862950058072</v>
      </c>
      <c r="E8" s="19">
        <f>[2]RONDA!H15</f>
        <v>20716.957026713124</v>
      </c>
      <c r="F8" s="19">
        <f>[2]RONDA!I15</f>
        <v>28077.584204413473</v>
      </c>
      <c r="G8" s="19">
        <f>[2]RONDA!J15</f>
        <v>23116.144018583043</v>
      </c>
      <c r="H8" s="19">
        <f>[2]RONDA!K15</f>
        <v>26924.041811846691</v>
      </c>
      <c r="I8" s="19">
        <f>[2]RONDA!L15</f>
        <v>23430.197444831592</v>
      </c>
      <c r="J8" s="19">
        <f>[2]RONDA!M15</f>
        <v>21819.163763066201</v>
      </c>
      <c r="K8" s="19">
        <f>[2]RONDA!N15</f>
        <v>21076.306620209059</v>
      </c>
      <c r="L8" s="19">
        <f>[2]RONDA!O15</f>
        <v>14173.170731707318</v>
      </c>
      <c r="M8" s="19">
        <f>[2]RONDA!P15</f>
        <v>19213.879210220675</v>
      </c>
      <c r="N8" s="30">
        <f>[2]RONDA!Q15</f>
        <v>18840.185830429731</v>
      </c>
      <c r="O8" s="42">
        <f>SUM(C8:N8)</f>
        <v>252720.15098722419</v>
      </c>
      <c r="P8" s="43">
        <f>O8/B8</f>
        <v>486.00029036004651</v>
      </c>
      <c r="Q8" s="44">
        <f>P8/1000</f>
        <v>0.48600029036004649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S17" sqref="S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521</v>
      </c>
      <c r="C7" s="15">
        <f>'[3]Por Municipio - 2016'!C35</f>
        <v>258.35065222197659</v>
      </c>
      <c r="D7" s="16">
        <f>'[3]Por Municipio - 2016'!D35</f>
        <v>163.35175768295377</v>
      </c>
      <c r="E7" s="16">
        <f>'[3]Por Municipio - 2016'!E35</f>
        <v>212.13458490796049</v>
      </c>
      <c r="F7" s="16">
        <f>'[3]Por Municipio - 2016'!F35</f>
        <v>0</v>
      </c>
      <c r="G7" s="16">
        <f>'[3]Por Municipio - 2016'!G35</f>
        <v>250.24259417286359</v>
      </c>
      <c r="H7" s="16">
        <f>'[3]Por Municipio - 2016'!H35</f>
        <v>204.51298305497988</v>
      </c>
      <c r="I7" s="16">
        <f>'[3]Por Municipio - 2016'!I35</f>
        <v>213.40485188345727</v>
      </c>
      <c r="J7" s="16">
        <f>'[3]Por Municipio - 2016'!J35</f>
        <v>221.0264537364379</v>
      </c>
      <c r="K7" s="16">
        <f>'[3]Por Municipio - 2016'!K35</f>
        <v>69.864683652322327</v>
      </c>
      <c r="L7" s="16">
        <f>'[3]Por Municipio - 2016'!L35</f>
        <v>142.26990125563819</v>
      </c>
      <c r="M7" s="16">
        <f>'[3]Por Municipio - 2016'!M35</f>
        <v>262.94526392783126</v>
      </c>
      <c r="N7" s="15">
        <f>'[3]Por Municipio - 2016'!N35</f>
        <v>233.7291234914056</v>
      </c>
      <c r="O7" s="45">
        <f>SUM(C7:N7)</f>
        <v>2231.8328499878271</v>
      </c>
      <c r="P7" s="48">
        <f>O7/B7</f>
        <v>4.2837482725294187</v>
      </c>
      <c r="Q7" s="49">
        <f>P7/1000</f>
        <v>4.2837482725294187E-3</v>
      </c>
    </row>
    <row r="8" spans="1:17" s="7" customFormat="1" ht="16.8" customHeight="1" thickBot="1">
      <c r="A8" s="18">
        <v>2015</v>
      </c>
      <c r="B8" s="27">
        <v>520</v>
      </c>
      <c r="C8" s="30">
        <f>'[4]Por Municipio - 2015'!C35</f>
        <v>297.66421756771575</v>
      </c>
      <c r="D8" s="19">
        <f>'[4]Por Municipio - 2015'!D35</f>
        <v>229.23566180502249</v>
      </c>
      <c r="E8" s="19">
        <f>'[4]Por Municipio - 2015'!E35</f>
        <v>418.55466608180723</v>
      </c>
      <c r="F8" s="19">
        <f>'[4]Por Municipio - 2015'!F35</f>
        <v>217.83090251124025</v>
      </c>
      <c r="G8" s="19">
        <f>'[4]Por Municipio - 2015'!G35</f>
        <v>361.53086961289614</v>
      </c>
      <c r="H8" s="19">
        <f>'[4]Por Municipio - 2015'!H35</f>
        <v>327.31659173154952</v>
      </c>
      <c r="I8" s="19">
        <f>'[4]Por Municipio - 2015'!I35</f>
        <v>348.98563438973571</v>
      </c>
      <c r="J8" s="19">
        <f>'[4]Por Municipio - 2015'!J35</f>
        <v>483.56179405636578</v>
      </c>
      <c r="K8" s="19">
        <f>'[4]Por Municipio - 2015'!K35</f>
        <v>159.66663011295097</v>
      </c>
      <c r="L8" s="19">
        <f>'[4]Por Municipio - 2015'!L35</f>
        <v>355.82848996600507</v>
      </c>
      <c r="M8" s="19">
        <f>'[4]Por Municipio - 2015'!M35</f>
        <v>375.2165807654348</v>
      </c>
      <c r="N8" s="30">
        <f>'[4]Por Municipio - 2015'!N35</f>
        <v>391.18324377672985</v>
      </c>
      <c r="O8" s="42">
        <f>SUM(C8:N8)</f>
        <v>3966.5752823774533</v>
      </c>
      <c r="P8" s="50">
        <f>O8/B8</f>
        <v>7.62802938918741</v>
      </c>
      <c r="Q8" s="51">
        <f>P8/1000</f>
        <v>7.6280293891874103E-3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S19" sqref="S1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521</v>
      </c>
      <c r="C7" s="25">
        <f>'[5]VIDRIO POR MUNICIPIOS'!C34</f>
        <v>2170.7956396581212</v>
      </c>
      <c r="D7" s="16">
        <f>'[5]VIDRIO POR MUNICIPIOS'!D34</f>
        <v>1342.7695889227093</v>
      </c>
      <c r="E7" s="16">
        <f>'[5]VIDRIO POR MUNICIPIOS'!E34</f>
        <v>1528.5947833879777</v>
      </c>
      <c r="F7" s="16">
        <f>'[5]VIDRIO POR MUNICIPIOS'!F34</f>
        <v>513.78081698758319</v>
      </c>
      <c r="G7" s="16">
        <f>'[5]VIDRIO POR MUNICIPIOS'!G34</f>
        <v>465.02789274788557</v>
      </c>
      <c r="H7" s="16">
        <f>'[5]VIDRIO POR MUNICIPIOS'!H34</f>
        <v>579.40975346409937</v>
      </c>
      <c r="I7" s="16">
        <f>'[5]VIDRIO POR MUNICIPIOS'!I34</f>
        <v>1036.2629043358568</v>
      </c>
      <c r="J7" s="16">
        <f>'[5]VIDRIO POR MUNICIPIOS'!J34</f>
        <v>635.66312758682739</v>
      </c>
      <c r="K7" s="16">
        <f>'[5]VIDRIO POR MUNICIPIOS'!K34</f>
        <v>661.91470217743392</v>
      </c>
      <c r="L7" s="16">
        <f>'[5]VIDRIO POR MUNICIPIOS'!L34</f>
        <v>1564.6845685228518</v>
      </c>
      <c r="M7" s="16">
        <f>'[5]VIDRIO POR MUNICIPIOS'!M34</f>
        <v>1823.2139259759429</v>
      </c>
      <c r="N7" s="69">
        <f>'[5]VIDRIO POR MUNICIPIOS'!N34</f>
        <v>320.64423249955013</v>
      </c>
      <c r="O7" s="67">
        <f>SUM(C7:N7)</f>
        <v>12642.761936266839</v>
      </c>
      <c r="P7" s="52">
        <f>O7/B7</f>
        <v>24.266337689571667</v>
      </c>
      <c r="Q7" s="53">
        <f>P7/1000</f>
        <v>2.4266337689571666E-2</v>
      </c>
    </row>
    <row r="8" spans="1:17" s="4" customFormat="1" ht="16.8" customHeight="1" thickBot="1">
      <c r="A8" s="18">
        <v>2015</v>
      </c>
      <c r="B8" s="27">
        <v>520</v>
      </c>
      <c r="C8" s="23">
        <f>'[6]VIDRIO POR MUNICIPIOS'!C34</f>
        <v>645.90459045904595</v>
      </c>
      <c r="D8" s="70">
        <f>'[6]VIDRIO POR MUNICIPIOS'!D34</f>
        <v>436.21962196219619</v>
      </c>
      <c r="E8" s="70">
        <f>'[6]VIDRIO POR MUNICIPIOS'!E34</f>
        <v>415.6255625562556</v>
      </c>
      <c r="F8" s="70">
        <f>'[6]VIDRIO POR MUNICIPIOS'!F34</f>
        <v>514.85148514851483</v>
      </c>
      <c r="G8" s="70">
        <f>'[6]VIDRIO POR MUNICIPIOS'!G34</f>
        <v>644.03240324032402</v>
      </c>
      <c r="H8" s="70">
        <f>'[6]VIDRIO POR MUNICIPIOS'!H34</f>
        <v>483.02430243024304</v>
      </c>
      <c r="I8" s="70">
        <f>'[6]VIDRIO POR MUNICIPIOS'!I34</f>
        <v>1672.789582825686</v>
      </c>
      <c r="J8" s="70">
        <f>'[6]VIDRIO POR MUNICIPIOS'!J34</f>
        <v>522.34023402340233</v>
      </c>
      <c r="K8" s="70">
        <f>'[6]VIDRIO POR MUNICIPIOS'!K34</f>
        <v>1955.8783834184526</v>
      </c>
      <c r="L8" s="70">
        <f>'[6]VIDRIO POR MUNICIPIOS'!L34</f>
        <v>610.33303330333035</v>
      </c>
      <c r="M8" s="70">
        <f>'[6]VIDRIO POR MUNICIPIOS'!M34</f>
        <v>617.82178217821786</v>
      </c>
      <c r="N8" s="71">
        <f>'[6]VIDRIO POR MUNICIPIOS'!N34</f>
        <v>1391.5018573680572</v>
      </c>
      <c r="O8" s="68">
        <f>SUM(C8:N8)</f>
        <v>9910.3228389137257</v>
      </c>
      <c r="P8" s="54">
        <f>O8/B8</f>
        <v>19.058313151757165</v>
      </c>
      <c r="Q8" s="55">
        <f>P8/1000</f>
        <v>1.9058313151757166E-2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521</v>
      </c>
      <c r="C7" s="56">
        <v>578</v>
      </c>
      <c r="D7" s="57">
        <v>170</v>
      </c>
      <c r="E7" s="58">
        <v>333</v>
      </c>
      <c r="F7" s="58">
        <v>581</v>
      </c>
      <c r="G7" s="58">
        <v>352</v>
      </c>
      <c r="H7" s="58">
        <v>446</v>
      </c>
      <c r="I7" s="58">
        <v>381</v>
      </c>
      <c r="J7" s="58">
        <v>589</v>
      </c>
      <c r="K7" s="58">
        <v>285</v>
      </c>
      <c r="L7" s="58">
        <v>333</v>
      </c>
      <c r="M7" s="58">
        <v>478</v>
      </c>
      <c r="N7" s="57">
        <v>391</v>
      </c>
      <c r="O7" s="65">
        <f>SUM(C7:N7)</f>
        <v>4917</v>
      </c>
      <c r="P7" s="66">
        <f>O7/B7</f>
        <v>9.4376199616122847</v>
      </c>
      <c r="Q7" s="59">
        <f>P7/1000</f>
        <v>9.4376199616122841E-3</v>
      </c>
    </row>
    <row r="8" spans="1:17" s="4" customFormat="1" ht="16.8" customHeight="1" thickBot="1">
      <c r="A8" s="36">
        <v>2015</v>
      </c>
      <c r="B8" s="34">
        <v>520</v>
      </c>
      <c r="C8" s="60">
        <v>487</v>
      </c>
      <c r="D8" s="61">
        <v>330</v>
      </c>
      <c r="E8" s="62">
        <v>485</v>
      </c>
      <c r="F8" s="62">
        <v>378</v>
      </c>
      <c r="G8" s="62">
        <v>407</v>
      </c>
      <c r="H8" s="62">
        <v>356</v>
      </c>
      <c r="I8" s="62">
        <v>385</v>
      </c>
      <c r="J8" s="62">
        <v>700</v>
      </c>
      <c r="K8" s="62">
        <v>385</v>
      </c>
      <c r="L8" s="62">
        <v>498</v>
      </c>
      <c r="M8" s="62">
        <v>356</v>
      </c>
      <c r="N8" s="63">
        <v>363</v>
      </c>
      <c r="O8" s="40">
        <f>SUM(C8:N8)</f>
        <v>5130</v>
      </c>
      <c r="P8" s="64">
        <f>O8/B8</f>
        <v>9.865384615384615</v>
      </c>
      <c r="Q8" s="41">
        <f>P8/1000</f>
        <v>9.8653846153846144E-3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