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8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<sst xmlns="http://schemas.openxmlformats.org/spreadsheetml/2006/main" count="76" uniqueCount="23">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</sst>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42777.893180392508</c:v>
                </c:pt>
                <c:pt idx="1">
                  <c:v>36076.792723362305</c:v>
                </c:pt>
                <c:pt idx="2">
                  <c:v>42061.3477910207</c:v>
                </c:pt>
                <c:pt idx="3">
                  <c:v>45457.265884039785</c:v>
                </c:pt>
                <c:pt idx="4">
                  <c:v>46863.669683663407</c:v>
                </c:pt>
                <c:pt idx="5">
                  <c:v>41215.370552916931</c:v>
                </c:pt>
                <c:pt idx="6">
                  <c:v>44505.875078412042</c:v>
                </c:pt>
                <c:pt idx="7">
                  <c:v>51200.303790662249</c:v>
                </c:pt>
                <c:pt idx="8">
                  <c:v>42493.676852764584</c:v>
                </c:pt>
                <c:pt idx="9">
                  <c:v>42607.096514024553</c:v>
                </c:pt>
                <c:pt idx="10">
                  <c:v>40957.841204409</c:v>
                </c:pt>
                <c:pt idx="11">
                  <c:v>43306.295366968363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45880.903490759752</c:v>
                </c:pt>
                <c:pt idx="1">
                  <c:v>38873.129184894206</c:v>
                </c:pt>
                <c:pt idx="2">
                  <c:v>47665.744129988394</c:v>
                </c:pt>
                <c:pt idx="3">
                  <c:v>46107.683242567626</c:v>
                </c:pt>
                <c:pt idx="4">
                  <c:v>61730.288367110079</c:v>
                </c:pt>
                <c:pt idx="5">
                  <c:v>50251.313275600391</c:v>
                </c:pt>
                <c:pt idx="6">
                  <c:v>46652.234621908756</c:v>
                </c:pt>
                <c:pt idx="7">
                  <c:v>46146.879742880097</c:v>
                </c:pt>
                <c:pt idx="8">
                  <c:v>42111.040085706634</c:v>
                </c:pt>
                <c:pt idx="9">
                  <c:v>43620.105347736811</c:v>
                </c:pt>
                <c:pt idx="10">
                  <c:v>42703.187215427191</c:v>
                </c:pt>
                <c:pt idx="11">
                  <c:v>43691.498973305956</c:v>
                </c:pt>
              </c:numCache>
            </c:numRef>
          </c:val>
        </c:ser>
        <c:marker val="1"/>
        <c:axId val="120558720"/>
        <c:axId val="120560256"/>
      </c:lineChart>
      <c:catAx>
        <c:axId val="1205587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560256"/>
        <c:crossesAt val="0"/>
        <c:auto val="1"/>
        <c:lblAlgn val="ctr"/>
        <c:lblOffset val="100"/>
      </c:catAx>
      <c:valAx>
        <c:axId val="1205602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055872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72"/>
          <c:w val="0.52418879056047263"/>
          <c:h val="7.5527441092335404E-2"/>
        </c:manualLayout>
      </c:layout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34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293.89915664812492</c:v>
                </c:pt>
                <c:pt idx="1">
                  <c:v>1004.6007536335906</c:v>
                </c:pt>
                <c:pt idx="2">
                  <c:v>486.26951372689757</c:v>
                </c:pt>
                <c:pt idx="3">
                  <c:v>1156.8939529876188</c:v>
                </c:pt>
                <c:pt idx="4">
                  <c:v>459.55140857706806</c:v>
                </c:pt>
                <c:pt idx="5">
                  <c:v>951.16454333393153</c:v>
                </c:pt>
                <c:pt idx="6">
                  <c:v>582.45469226628393</c:v>
                </c:pt>
                <c:pt idx="7">
                  <c:v>368.70985106764755</c:v>
                </c:pt>
                <c:pt idx="8">
                  <c:v>593.14193432621573</c:v>
                </c:pt>
                <c:pt idx="9">
                  <c:v>571.76745020635212</c:v>
                </c:pt>
                <c:pt idx="10">
                  <c:v>1164.9093845325679</c:v>
                </c:pt>
                <c:pt idx="11">
                  <c:v>203.05759913870446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802.94266137756949</c:v>
                </c:pt>
                <c:pt idx="1">
                  <c:v>955.61485755499461</c:v>
                </c:pt>
                <c:pt idx="2">
                  <c:v>910.37865128020189</c:v>
                </c:pt>
                <c:pt idx="3">
                  <c:v>525.87089794446445</c:v>
                </c:pt>
                <c:pt idx="4">
                  <c:v>616.34331049404977</c:v>
                </c:pt>
                <c:pt idx="5">
                  <c:v>1046.0872701045798</c:v>
                </c:pt>
                <c:pt idx="6">
                  <c:v>678.54309412188957</c:v>
                </c:pt>
                <c:pt idx="7">
                  <c:v>802.94266137756949</c:v>
                </c:pt>
                <c:pt idx="8">
                  <c:v>491.94374323837002</c:v>
                </c:pt>
                <c:pt idx="9">
                  <c:v>785.97908402452219</c:v>
                </c:pt>
                <c:pt idx="10">
                  <c:v>1526.7219617742517</c:v>
                </c:pt>
                <c:pt idx="11">
                  <c:v>882.10602235845647</c:v>
                </c:pt>
              </c:numCache>
            </c:numRef>
          </c:val>
        </c:ser>
        <c:marker val="1"/>
        <c:axId val="122530816"/>
        <c:axId val="120333056"/>
      </c:lineChart>
      <c:catAx>
        <c:axId val="12253081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333056"/>
        <c:crossesAt val="0"/>
        <c:auto val="1"/>
        <c:lblAlgn val="ctr"/>
        <c:lblOffset val="100"/>
      </c:catAx>
      <c:valAx>
        <c:axId val="120333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53081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72"/>
          <c:w val="0.52571251548946718"/>
          <c:h val="0.11075973149777101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8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4355.051139422214</c:v>
                </c:pt>
                <c:pt idx="1">
                  <c:v>1945.0780549075901</c:v>
                </c:pt>
                <c:pt idx="2">
                  <c:v>1688.5842454692265</c:v>
                </c:pt>
                <c:pt idx="3">
                  <c:v>0</c:v>
                </c:pt>
                <c:pt idx="4">
                  <c:v>2132.1047909563968</c:v>
                </c:pt>
                <c:pt idx="5">
                  <c:v>2201.5718643459536</c:v>
                </c:pt>
                <c:pt idx="6">
                  <c:v>1886.2982235779652</c:v>
                </c:pt>
                <c:pt idx="7">
                  <c:v>2206.9154853759196</c:v>
                </c:pt>
                <c:pt idx="8">
                  <c:v>1998.5142652072493</c:v>
                </c:pt>
                <c:pt idx="9">
                  <c:v>2121.4175488964652</c:v>
                </c:pt>
                <c:pt idx="10">
                  <c:v>2249.6644536156468</c:v>
                </c:pt>
                <c:pt idx="11">
                  <c:v>1843.549255338238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2143.0652722683017</c:v>
                </c:pt>
                <c:pt idx="1">
                  <c:v>2346.6282005048683</c:v>
                </c:pt>
                <c:pt idx="2">
                  <c:v>1283.5773530472413</c:v>
                </c:pt>
                <c:pt idx="3">
                  <c:v>2346.6282005048683</c:v>
                </c:pt>
                <c:pt idx="4">
                  <c:v>2301.3919942300759</c:v>
                </c:pt>
                <c:pt idx="5">
                  <c:v>2131.7562206996031</c:v>
                </c:pt>
                <c:pt idx="6">
                  <c:v>2261.810313739632</c:v>
                </c:pt>
                <c:pt idx="7">
                  <c:v>4235.2398124774609</c:v>
                </c:pt>
                <c:pt idx="8">
                  <c:v>1956.4659213847817</c:v>
                </c:pt>
                <c:pt idx="9">
                  <c:v>2357.9372520735665</c:v>
                </c:pt>
                <c:pt idx="10">
                  <c:v>2329.6646231518212</c:v>
                </c:pt>
                <c:pt idx="11">
                  <c:v>2527.5730256040388</c:v>
                </c:pt>
              </c:numCache>
            </c:numRef>
          </c:val>
        </c:ser>
        <c:marker val="1"/>
        <c:axId val="120362112"/>
        <c:axId val="120363648"/>
      </c:lineChart>
      <c:catAx>
        <c:axId val="12036211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0363648"/>
        <c:crossesAt val="0"/>
        <c:auto val="1"/>
        <c:lblAlgn val="ctr"/>
        <c:lblOffset val="100"/>
      </c:catAx>
      <c:valAx>
        <c:axId val="12036364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0362112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5"/>
        </c:manualLayout>
      </c:layout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768</c:v>
                </c:pt>
                <c:pt idx="1">
                  <c:v>779</c:v>
                </c:pt>
                <c:pt idx="2">
                  <c:v>800</c:v>
                </c:pt>
                <c:pt idx="3">
                  <c:v>946</c:v>
                </c:pt>
                <c:pt idx="4">
                  <c:v>644</c:v>
                </c:pt>
                <c:pt idx="5">
                  <c:v>683</c:v>
                </c:pt>
                <c:pt idx="6">
                  <c:v>1022</c:v>
                </c:pt>
                <c:pt idx="7">
                  <c:v>787</c:v>
                </c:pt>
                <c:pt idx="8">
                  <c:v>502</c:v>
                </c:pt>
                <c:pt idx="9">
                  <c:v>733</c:v>
                </c:pt>
                <c:pt idx="10">
                  <c:v>778</c:v>
                </c:pt>
                <c:pt idx="11">
                  <c:v>654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775</c:v>
                </c:pt>
                <c:pt idx="1">
                  <c:v>721</c:v>
                </c:pt>
                <c:pt idx="2">
                  <c:v>794</c:v>
                </c:pt>
                <c:pt idx="3">
                  <c:v>473</c:v>
                </c:pt>
                <c:pt idx="4">
                  <c:v>1133</c:v>
                </c:pt>
                <c:pt idx="5">
                  <c:v>741</c:v>
                </c:pt>
                <c:pt idx="6">
                  <c:v>1105</c:v>
                </c:pt>
                <c:pt idx="7">
                  <c:v>1000</c:v>
                </c:pt>
                <c:pt idx="8">
                  <c:v>721</c:v>
                </c:pt>
                <c:pt idx="9">
                  <c:v>717</c:v>
                </c:pt>
                <c:pt idx="10">
                  <c:v>892</c:v>
                </c:pt>
                <c:pt idx="11">
                  <c:v>998</c:v>
                </c:pt>
              </c:numCache>
            </c:numRef>
          </c:val>
        </c:ser>
        <c:marker val="1"/>
        <c:axId val="122743808"/>
        <c:axId val="122557184"/>
      </c:lineChart>
      <c:catAx>
        <c:axId val="12274380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557184"/>
        <c:crosses val="autoZero"/>
        <c:auto val="1"/>
        <c:lblAlgn val="ctr"/>
        <c:lblOffset val="100"/>
      </c:catAx>
      <c:valAx>
        <c:axId val="1225571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74380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61"/>
          <c:y val="0.85056911988823958"/>
          <c:w val="0.36796145739235347"/>
          <c:h val="0.12152495554991161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C32">
            <v>802.94266137756949</v>
          </cell>
          <cell r="D32">
            <v>955.61485755499461</v>
          </cell>
          <cell r="E32">
            <v>910.37865128020189</v>
          </cell>
          <cell r="F32">
            <v>525.87089794446445</v>
          </cell>
          <cell r="G32">
            <v>616.34331049404977</v>
          </cell>
          <cell r="H32">
            <v>1046.0872701045798</v>
          </cell>
          <cell r="I32">
            <v>678.54309412188957</v>
          </cell>
          <cell r="J32">
            <v>802.94266137756949</v>
          </cell>
          <cell r="K32">
            <v>491.94374323837002</v>
          </cell>
          <cell r="L32">
            <v>785.97908402452219</v>
          </cell>
          <cell r="M32">
            <v>1526.7219617742517</v>
          </cell>
          <cell r="N32">
            <v>882.10602235845647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C32">
            <v>293.89915664812492</v>
          </cell>
          <cell r="D32">
            <v>1004.6007536335906</v>
          </cell>
          <cell r="E32">
            <v>486.26951372689757</v>
          </cell>
          <cell r="F32">
            <v>1156.8939529876188</v>
          </cell>
          <cell r="G32">
            <v>459.55140857706806</v>
          </cell>
          <cell r="H32">
            <v>951.16454333393153</v>
          </cell>
          <cell r="I32">
            <v>582.45469226628393</v>
          </cell>
          <cell r="J32">
            <v>368.70985106764755</v>
          </cell>
          <cell r="K32">
            <v>593.14193432621573</v>
          </cell>
          <cell r="L32">
            <v>571.76745020635212</v>
          </cell>
          <cell r="M32">
            <v>1164.9093845325679</v>
          </cell>
          <cell r="N32">
            <v>203.05759913870446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1">
          <cell r="C31">
            <v>2143.0652722683017</v>
          </cell>
          <cell r="D31">
            <v>2346.6282005048683</v>
          </cell>
          <cell r="E31">
            <v>1283.5773530472413</v>
          </cell>
          <cell r="F31">
            <v>2346.6282005048683</v>
          </cell>
          <cell r="G31">
            <v>2301.3919942300759</v>
          </cell>
          <cell r="H31">
            <v>2131.7562206996031</v>
          </cell>
          <cell r="I31">
            <v>2261.810313739632</v>
          </cell>
          <cell r="J31">
            <v>4235.2398124774609</v>
          </cell>
          <cell r="K31">
            <v>1956.4659213847817</v>
          </cell>
          <cell r="L31">
            <v>2357.9372520735665</v>
          </cell>
          <cell r="M31">
            <v>2329.6646231518212</v>
          </cell>
          <cell r="N31">
            <v>2527.5730256040388</v>
          </cell>
        </row>
      </sheetData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1">
          <cell r="C31">
            <v>4355.051139422214</v>
          </cell>
          <cell r="D31">
            <v>1945.0780549075901</v>
          </cell>
          <cell r="E31">
            <v>1688.5842454692265</v>
          </cell>
          <cell r="F31">
            <v>0</v>
          </cell>
          <cell r="G31">
            <v>2132.1047909563968</v>
          </cell>
          <cell r="H31">
            <v>2201.5718643459536</v>
          </cell>
          <cell r="I31">
            <v>1886.2982235779652</v>
          </cell>
          <cell r="J31">
            <v>2206.9154853759196</v>
          </cell>
          <cell r="K31">
            <v>1998.5142652072493</v>
          </cell>
          <cell r="L31">
            <v>2121.4175488964652</v>
          </cell>
          <cell r="M31">
            <v>2249.6644536156468</v>
          </cell>
          <cell r="N31">
            <v>1843.549255338238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14">
          <cell r="F14">
            <v>45880.903490759752</v>
          </cell>
          <cell r="G14">
            <v>38873.129184894206</v>
          </cell>
          <cell r="H14">
            <v>47665.744129988394</v>
          </cell>
          <cell r="I14">
            <v>46107.683242567626</v>
          </cell>
          <cell r="J14">
            <v>61730.288367110079</v>
          </cell>
          <cell r="K14">
            <v>50251.313275600391</v>
          </cell>
          <cell r="L14">
            <v>46652.234621908756</v>
          </cell>
          <cell r="M14">
            <v>46146.879742880097</v>
          </cell>
          <cell r="N14">
            <v>42111.040085706634</v>
          </cell>
          <cell r="O14">
            <v>43620.105347736811</v>
          </cell>
          <cell r="P14">
            <v>42703.187215427191</v>
          </cell>
          <cell r="Q14">
            <v>43691.498973305956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14">
          <cell r="F14">
            <v>42777.893180392508</v>
          </cell>
          <cell r="G14">
            <v>36076.792723362305</v>
          </cell>
          <cell r="H14">
            <v>42061.3477910207</v>
          </cell>
          <cell r="I14">
            <v>45457.265884039785</v>
          </cell>
          <cell r="J14">
            <v>46863.669683663407</v>
          </cell>
          <cell r="K14">
            <v>41215.370552916931</v>
          </cell>
          <cell r="L14">
            <v>44505.875078412042</v>
          </cell>
          <cell r="M14">
            <v>51200.303790662249</v>
          </cell>
          <cell r="N14">
            <v>42493.676852764584</v>
          </cell>
          <cell r="O14">
            <v>42607.096514024553</v>
          </cell>
          <cell r="P14">
            <v>40957.841204409</v>
          </cell>
          <cell r="Q14">
            <v>43306.295366968363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B9" sqref="B9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1568</v>
      </c>
      <c r="C7" s="15">
        <f>[5]AXARQUIA!F14</f>
        <v>45880.903490759752</v>
      </c>
      <c r="D7" s="16">
        <f>[5]AXARQUIA!G14</f>
        <v>38873.129184894206</v>
      </c>
      <c r="E7" s="16">
        <f>[5]AXARQUIA!H14</f>
        <v>47665.744129988394</v>
      </c>
      <c r="F7" s="16">
        <f>[5]AXARQUIA!I14</f>
        <v>46107.683242567626</v>
      </c>
      <c r="G7" s="16">
        <f>[5]AXARQUIA!J14</f>
        <v>61730.288367110079</v>
      </c>
      <c r="H7" s="16">
        <f>[5]AXARQUIA!K14</f>
        <v>50251.313275600391</v>
      </c>
      <c r="I7" s="16">
        <f>[5]AXARQUIA!L14</f>
        <v>46652.234621908756</v>
      </c>
      <c r="J7" s="16">
        <f>[5]AXARQUIA!M14</f>
        <v>46146.879742880097</v>
      </c>
      <c r="K7" s="16">
        <f>[5]AXARQUIA!N14</f>
        <v>42111.040085706634</v>
      </c>
      <c r="L7" s="16">
        <f>[5]AXARQUIA!O14</f>
        <v>43620.105347736811</v>
      </c>
      <c r="M7" s="16">
        <f>[5]AXARQUIA!P14</f>
        <v>42703.187215427191</v>
      </c>
      <c r="N7" s="15">
        <f>[5]AXARQUIA!Q14</f>
        <v>43691.498973305956</v>
      </c>
      <c r="O7" s="45">
        <f>SUM(C7:N7)</f>
        <v>555434.00767788582</v>
      </c>
      <c r="P7" s="46">
        <f>O7/B7</f>
        <v>354.23087224354964</v>
      </c>
      <c r="Q7" s="47">
        <f>P7/1000</f>
        <v>0.35423087224354965</v>
      </c>
    </row>
    <row r="8" spans="1:17" s="6" customFormat="1" ht="16.8" customHeight="1" thickBot="1">
      <c r="A8" s="18">
        <v>2015</v>
      </c>
      <c r="B8" s="27">
        <v>1489</v>
      </c>
      <c r="C8" s="30">
        <f>[6]AXARQUIA!F14</f>
        <v>42777.893180392508</v>
      </c>
      <c r="D8" s="19">
        <f>[6]AXARQUIA!G14</f>
        <v>36076.792723362305</v>
      </c>
      <c r="E8" s="19">
        <f>[6]AXARQUIA!H14</f>
        <v>42061.3477910207</v>
      </c>
      <c r="F8" s="19">
        <f>[6]AXARQUIA!I14</f>
        <v>45457.265884039785</v>
      </c>
      <c r="G8" s="19">
        <f>[6]AXARQUIA!J14</f>
        <v>46863.669683663407</v>
      </c>
      <c r="H8" s="19">
        <f>[6]AXARQUIA!K14</f>
        <v>41215.370552916931</v>
      </c>
      <c r="I8" s="19">
        <f>[6]AXARQUIA!L14</f>
        <v>44505.875078412042</v>
      </c>
      <c r="J8" s="19">
        <f>[6]AXARQUIA!M14</f>
        <v>51200.303790662249</v>
      </c>
      <c r="K8" s="19">
        <f>[6]AXARQUIA!N14</f>
        <v>42493.676852764584</v>
      </c>
      <c r="L8" s="19">
        <f>[6]AXARQUIA!O14</f>
        <v>42607.096514024553</v>
      </c>
      <c r="M8" s="19">
        <f>[6]AXARQUIA!P14</f>
        <v>40957.841204409</v>
      </c>
      <c r="N8" s="30">
        <f>[6]AXARQUIA!Q14</f>
        <v>43306.295366968363</v>
      </c>
      <c r="O8" s="42">
        <f>SUM(C8:N8)</f>
        <v>519523.42862263642</v>
      </c>
      <c r="P8" s="43">
        <f>O8/B8</f>
        <v>348.90760820862084</v>
      </c>
      <c r="Q8" s="44">
        <f>P8/1000</f>
        <v>0.34890760820862082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R20" sqref="R20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1568</v>
      </c>
      <c r="C7" s="15">
        <f>'[1]Por Municipio - 2016'!C32</f>
        <v>802.94266137756949</v>
      </c>
      <c r="D7" s="16">
        <f>'[1]Por Municipio - 2016'!D32</f>
        <v>955.61485755499461</v>
      </c>
      <c r="E7" s="16">
        <f>'[1]Por Municipio - 2016'!E32</f>
        <v>910.37865128020189</v>
      </c>
      <c r="F7" s="16">
        <f>'[1]Por Municipio - 2016'!F32</f>
        <v>525.87089794446445</v>
      </c>
      <c r="G7" s="16">
        <f>'[1]Por Municipio - 2016'!G32</f>
        <v>616.34331049404977</v>
      </c>
      <c r="H7" s="16">
        <f>'[1]Por Municipio - 2016'!H32</f>
        <v>1046.0872701045798</v>
      </c>
      <c r="I7" s="16">
        <f>'[1]Por Municipio - 2016'!I32</f>
        <v>678.54309412188957</v>
      </c>
      <c r="J7" s="16">
        <f>'[1]Por Municipio - 2016'!J32</f>
        <v>802.94266137756949</v>
      </c>
      <c r="K7" s="16">
        <f>'[1]Por Municipio - 2016'!K32</f>
        <v>491.94374323837002</v>
      </c>
      <c r="L7" s="16">
        <f>'[1]Por Municipio - 2016'!L32</f>
        <v>785.97908402452219</v>
      </c>
      <c r="M7" s="16">
        <f>'[1]Por Municipio - 2016'!M32</f>
        <v>1526.7219617742517</v>
      </c>
      <c r="N7" s="15">
        <f>'[1]Por Municipio - 2016'!N32</f>
        <v>882.10602235845647</v>
      </c>
      <c r="O7" s="45">
        <f>SUM(C7:N7)</f>
        <v>10025.47421565092</v>
      </c>
      <c r="P7" s="48">
        <f>O7/B7</f>
        <v>6.3937973314100258</v>
      </c>
      <c r="Q7" s="49">
        <f>P7/1000</f>
        <v>6.3937973314100258E-3</v>
      </c>
    </row>
    <row r="8" spans="1:17" s="7" customFormat="1" ht="16.8" customHeight="1" thickBot="1">
      <c r="A8" s="18">
        <v>2015</v>
      </c>
      <c r="B8" s="27">
        <v>1489</v>
      </c>
      <c r="C8" s="30">
        <f>'[2]Por Municipio - 2015'!C32</f>
        <v>293.89915664812492</v>
      </c>
      <c r="D8" s="19">
        <f>'[2]Por Municipio - 2015'!D32</f>
        <v>1004.6007536335906</v>
      </c>
      <c r="E8" s="19">
        <f>'[2]Por Municipio - 2015'!E32</f>
        <v>486.26951372689757</v>
      </c>
      <c r="F8" s="19">
        <f>'[2]Por Municipio - 2015'!F32</f>
        <v>1156.8939529876188</v>
      </c>
      <c r="G8" s="19">
        <f>'[2]Por Municipio - 2015'!G32</f>
        <v>459.55140857706806</v>
      </c>
      <c r="H8" s="19">
        <f>'[2]Por Municipio - 2015'!H32</f>
        <v>951.16454333393153</v>
      </c>
      <c r="I8" s="19">
        <f>'[2]Por Municipio - 2015'!I32</f>
        <v>582.45469226628393</v>
      </c>
      <c r="J8" s="19">
        <f>'[2]Por Municipio - 2015'!J32</f>
        <v>368.70985106764755</v>
      </c>
      <c r="K8" s="19">
        <f>'[2]Por Municipio - 2015'!K32</f>
        <v>593.14193432621573</v>
      </c>
      <c r="L8" s="19">
        <f>'[2]Por Municipio - 2015'!L32</f>
        <v>571.76745020635212</v>
      </c>
      <c r="M8" s="19">
        <f>'[2]Por Municipio - 2015'!M32</f>
        <v>1164.9093845325679</v>
      </c>
      <c r="N8" s="30">
        <f>'[2]Por Municipio - 2015'!N32</f>
        <v>203.05759913870446</v>
      </c>
      <c r="O8" s="42">
        <f>SUM(C8:N8)</f>
        <v>7836.4202404450034</v>
      </c>
      <c r="P8" s="50">
        <f>O8/B8</f>
        <v>5.2628745738381486</v>
      </c>
      <c r="Q8" s="51">
        <f>P8/1000</f>
        <v>5.2628745738381487E-3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U19" sqref="U1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1568</v>
      </c>
      <c r="C7" s="25">
        <f>'[3]VIDRIO POR MUNICIPIOS'!C31</f>
        <v>2143.0652722683017</v>
      </c>
      <c r="D7" s="16">
        <f>'[3]VIDRIO POR MUNICIPIOS'!D31</f>
        <v>2346.6282005048683</v>
      </c>
      <c r="E7" s="16">
        <f>'[3]VIDRIO POR MUNICIPIOS'!E31</f>
        <v>1283.5773530472413</v>
      </c>
      <c r="F7" s="16">
        <f>'[3]VIDRIO POR MUNICIPIOS'!F31</f>
        <v>2346.6282005048683</v>
      </c>
      <c r="G7" s="16">
        <f>'[3]VIDRIO POR MUNICIPIOS'!G31</f>
        <v>2301.3919942300759</v>
      </c>
      <c r="H7" s="16">
        <f>'[3]VIDRIO POR MUNICIPIOS'!H31</f>
        <v>2131.7562206996031</v>
      </c>
      <c r="I7" s="16">
        <f>'[3]VIDRIO POR MUNICIPIOS'!I31</f>
        <v>2261.810313739632</v>
      </c>
      <c r="J7" s="16">
        <f>'[3]VIDRIO POR MUNICIPIOS'!J31</f>
        <v>4235.2398124774609</v>
      </c>
      <c r="K7" s="16">
        <f>'[3]VIDRIO POR MUNICIPIOS'!K31</f>
        <v>1956.4659213847817</v>
      </c>
      <c r="L7" s="16">
        <f>'[3]VIDRIO POR MUNICIPIOS'!L31</f>
        <v>2357.9372520735665</v>
      </c>
      <c r="M7" s="16">
        <f>'[3]VIDRIO POR MUNICIPIOS'!M31</f>
        <v>2329.6646231518212</v>
      </c>
      <c r="N7" s="69">
        <f>'[3]VIDRIO POR MUNICIPIOS'!N31</f>
        <v>2527.5730256040388</v>
      </c>
      <c r="O7" s="67">
        <f>SUM(C7:N7)</f>
        <v>28221.738189686257</v>
      </c>
      <c r="P7" s="52">
        <f>O7/B7</f>
        <v>17.998557518932561</v>
      </c>
      <c r="Q7" s="53">
        <f>P7/1000</f>
        <v>1.7998557518932562E-2</v>
      </c>
    </row>
    <row r="8" spans="1:17" s="4" customFormat="1" ht="16.8" customHeight="1" thickBot="1">
      <c r="A8" s="18">
        <v>2015</v>
      </c>
      <c r="B8" s="27">
        <v>1489</v>
      </c>
      <c r="C8" s="23">
        <f>'[4]VIDRIO POR MUNICIPIOS'!C31</f>
        <v>4355.051139422214</v>
      </c>
      <c r="D8" s="70">
        <f>'[4]VIDRIO POR MUNICIPIOS'!D31</f>
        <v>1945.0780549075901</v>
      </c>
      <c r="E8" s="70">
        <f>'[4]VIDRIO POR MUNICIPIOS'!E31</f>
        <v>1688.5842454692265</v>
      </c>
      <c r="F8" s="70">
        <f>'[4]VIDRIO POR MUNICIPIOS'!F31</f>
        <v>0</v>
      </c>
      <c r="G8" s="70">
        <f>'[4]VIDRIO POR MUNICIPIOS'!G31</f>
        <v>2132.1047909563968</v>
      </c>
      <c r="H8" s="70">
        <f>'[4]VIDRIO POR MUNICIPIOS'!H31</f>
        <v>2201.5718643459536</v>
      </c>
      <c r="I8" s="70">
        <f>'[4]VIDRIO POR MUNICIPIOS'!I31</f>
        <v>1886.2982235779652</v>
      </c>
      <c r="J8" s="70">
        <f>'[4]VIDRIO POR MUNICIPIOS'!J31</f>
        <v>2206.9154853759196</v>
      </c>
      <c r="K8" s="70">
        <f>'[4]VIDRIO POR MUNICIPIOS'!K31</f>
        <v>1998.5142652072493</v>
      </c>
      <c r="L8" s="70">
        <f>'[4]VIDRIO POR MUNICIPIOS'!L31</f>
        <v>2121.4175488964652</v>
      </c>
      <c r="M8" s="70">
        <f>'[4]VIDRIO POR MUNICIPIOS'!M31</f>
        <v>2249.6644536156468</v>
      </c>
      <c r="N8" s="71">
        <f>'[4]VIDRIO POR MUNICIPIOS'!N31</f>
        <v>1843.549255338238</v>
      </c>
      <c r="O8" s="68">
        <f>SUM(C8:N8)</f>
        <v>24628.749327112866</v>
      </c>
      <c r="P8" s="54">
        <f>O8/B8</f>
        <v>16.540462946348466</v>
      </c>
      <c r="Q8" s="55">
        <f>P8/1000</f>
        <v>1.6540462946348467E-2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1568</v>
      </c>
      <c r="C7" s="56">
        <v>775</v>
      </c>
      <c r="D7" s="57">
        <v>721</v>
      </c>
      <c r="E7" s="58">
        <v>794</v>
      </c>
      <c r="F7" s="58">
        <v>473</v>
      </c>
      <c r="G7" s="58">
        <v>1133</v>
      </c>
      <c r="H7" s="58">
        <v>741</v>
      </c>
      <c r="I7" s="58">
        <v>1105</v>
      </c>
      <c r="J7" s="58">
        <v>1000</v>
      </c>
      <c r="K7" s="58">
        <v>721</v>
      </c>
      <c r="L7" s="58">
        <v>717</v>
      </c>
      <c r="M7" s="58">
        <v>892</v>
      </c>
      <c r="N7" s="57">
        <v>998</v>
      </c>
      <c r="O7" s="65">
        <f>SUM(C7:N7)</f>
        <v>10070</v>
      </c>
      <c r="P7" s="66">
        <f>O7/B7</f>
        <v>6.4221938775510203</v>
      </c>
      <c r="Q7" s="59">
        <f>P7/1000</f>
        <v>6.4221938775510202E-3</v>
      </c>
    </row>
    <row r="8" spans="1:17" s="4" customFormat="1" ht="16.8" customHeight="1" thickBot="1">
      <c r="A8" s="36">
        <v>2015</v>
      </c>
      <c r="B8" s="34">
        <v>1489</v>
      </c>
      <c r="C8" s="60">
        <v>768</v>
      </c>
      <c r="D8" s="61">
        <v>779</v>
      </c>
      <c r="E8" s="62">
        <v>800</v>
      </c>
      <c r="F8" s="62">
        <v>946</v>
      </c>
      <c r="G8" s="62">
        <v>644</v>
      </c>
      <c r="H8" s="62">
        <v>683</v>
      </c>
      <c r="I8" s="62">
        <v>1022</v>
      </c>
      <c r="J8" s="62">
        <v>787</v>
      </c>
      <c r="K8" s="62">
        <v>502</v>
      </c>
      <c r="L8" s="62">
        <v>733</v>
      </c>
      <c r="M8" s="62">
        <v>778</v>
      </c>
      <c r="N8" s="63">
        <v>654</v>
      </c>
      <c r="O8" s="40">
        <f>SUM(C8:N8)</f>
        <v>9096</v>
      </c>
      <c r="P8" s="64">
        <f>O8/B8</f>
        <v>6.1087978509066492</v>
      </c>
      <c r="Q8" s="41">
        <f>P8/1000</f>
        <v>6.108797850906649E-3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