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7" i="2"/>
  <c r="E7"/>
  <c r="F7"/>
  <c r="G7"/>
  <c r="H7"/>
  <c r="I7"/>
  <c r="J7"/>
  <c r="K7"/>
  <c r="L7"/>
  <c r="M7"/>
  <c r="N7"/>
  <c r="C7"/>
  <c r="D7" i="3"/>
  <c r="O7" s="1"/>
  <c r="P7" s="1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8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<sst xmlns="http://schemas.openxmlformats.org/spreadsheetml/2006/main" count="76" uniqueCount="23">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</sst>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7342825808031634"/>
          <c:w val="0.88015364782941952"/>
          <c:h val="0.59005952095744507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1522530</c:v>
                </c:pt>
                <c:pt idx="1">
                  <c:v>1337200</c:v>
                </c:pt>
                <c:pt idx="2">
                  <c:v>1606500</c:v>
                </c:pt>
                <c:pt idx="3">
                  <c:v>1736160</c:v>
                </c:pt>
                <c:pt idx="4">
                  <c:v>1717700</c:v>
                </c:pt>
                <c:pt idx="5">
                  <c:v>1717910</c:v>
                </c:pt>
                <c:pt idx="6">
                  <c:v>1761220</c:v>
                </c:pt>
                <c:pt idx="7">
                  <c:v>1704380</c:v>
                </c:pt>
                <c:pt idx="8">
                  <c:v>1667050</c:v>
                </c:pt>
                <c:pt idx="9">
                  <c:v>1628800</c:v>
                </c:pt>
                <c:pt idx="10">
                  <c:v>1523590</c:v>
                </c:pt>
                <c:pt idx="11">
                  <c:v>1524080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1564870</c:v>
                </c:pt>
                <c:pt idx="1">
                  <c:v>1424570</c:v>
                </c:pt>
                <c:pt idx="2">
                  <c:v>1524810</c:v>
                </c:pt>
                <c:pt idx="3">
                  <c:v>1570600</c:v>
                </c:pt>
                <c:pt idx="4">
                  <c:v>1506960</c:v>
                </c:pt>
                <c:pt idx="5">
                  <c:v>1896080</c:v>
                </c:pt>
                <c:pt idx="6">
                  <c:v>1631560</c:v>
                </c:pt>
                <c:pt idx="7">
                  <c:v>1396520</c:v>
                </c:pt>
                <c:pt idx="8">
                  <c:v>1673920</c:v>
                </c:pt>
                <c:pt idx="9">
                  <c:v>1595420</c:v>
                </c:pt>
                <c:pt idx="10">
                  <c:v>1441060</c:v>
                </c:pt>
                <c:pt idx="11">
                  <c:v>1694320</c:v>
                </c:pt>
              </c:numCache>
            </c:numRef>
          </c:val>
        </c:ser>
        <c:marker val="1"/>
        <c:axId val="123701120"/>
        <c:axId val="123702656"/>
      </c:lineChart>
      <c:catAx>
        <c:axId val="1237011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3702656"/>
        <c:crossesAt val="0"/>
        <c:auto val="1"/>
        <c:lblAlgn val="ctr"/>
        <c:lblOffset val="100"/>
      </c:catAx>
      <c:valAx>
        <c:axId val="123702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37011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67"/>
          <c:y val="0.88924017611388984"/>
          <c:w val="0.52418879056047263"/>
          <c:h val="7.5527441092335404E-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3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26430.39816600108</c:v>
                </c:pt>
                <c:pt idx="1">
                  <c:v>17178.686375673795</c:v>
                </c:pt>
                <c:pt idx="2">
                  <c:v>23255.433569011264</c:v>
                </c:pt>
                <c:pt idx="3">
                  <c:v>31720.704577507815</c:v>
                </c:pt>
                <c:pt idx="4">
                  <c:v>24900.442874049106</c:v>
                </c:pt>
                <c:pt idx="5">
                  <c:v>22724.86441850218</c:v>
                </c:pt>
                <c:pt idx="6">
                  <c:v>30781.11617954477</c:v>
                </c:pt>
                <c:pt idx="7">
                  <c:v>24161.711376619274</c:v>
                </c:pt>
                <c:pt idx="8">
                  <c:v>34928.347649560979</c:v>
                </c:pt>
                <c:pt idx="9">
                  <c:v>35311.210722974705</c:v>
                </c:pt>
                <c:pt idx="10">
                  <c:v>23160.897104028889</c:v>
                </c:pt>
                <c:pt idx="11">
                  <c:v>27597.265726781054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22034.586342203198</c:v>
                </c:pt>
                <c:pt idx="1">
                  <c:v>21753.4649768294</c:v>
                </c:pt>
                <c:pt idx="2">
                  <c:v>25986.302228817345</c:v>
                </c:pt>
                <c:pt idx="3">
                  <c:v>22253.567829439897</c:v>
                </c:pt>
                <c:pt idx="4">
                  <c:v>24324.141495394142</c:v>
                </c:pt>
                <c:pt idx="5">
                  <c:v>46221.242388356535</c:v>
                </c:pt>
                <c:pt idx="6">
                  <c:v>23062.093120367364</c:v>
                </c:pt>
                <c:pt idx="7">
                  <c:v>18931.033999718846</c:v>
                </c:pt>
                <c:pt idx="8">
                  <c:v>29609.607263786129</c:v>
                </c:pt>
                <c:pt idx="9">
                  <c:v>25086.293782989025</c:v>
                </c:pt>
                <c:pt idx="10">
                  <c:v>22674.412821152382</c:v>
                </c:pt>
                <c:pt idx="11">
                  <c:v>26777.86465930194</c:v>
                </c:pt>
              </c:numCache>
            </c:numRef>
          </c:val>
        </c:ser>
        <c:marker val="1"/>
        <c:axId val="124522496"/>
        <c:axId val="124524032"/>
      </c:lineChart>
      <c:catAx>
        <c:axId val="12452249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524032"/>
        <c:crossesAt val="0"/>
        <c:auto val="1"/>
        <c:lblAlgn val="ctr"/>
        <c:lblOffset val="100"/>
      </c:catAx>
      <c:valAx>
        <c:axId val="124524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52249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684"/>
          <c:w val="0.52571251548946718"/>
          <c:h val="0.11075973149777101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3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24940</c:v>
                </c:pt>
                <c:pt idx="1">
                  <c:v>16520</c:v>
                </c:pt>
                <c:pt idx="2">
                  <c:v>17280</c:v>
                </c:pt>
                <c:pt idx="3">
                  <c:v>22480</c:v>
                </c:pt>
                <c:pt idx="4">
                  <c:v>23360</c:v>
                </c:pt>
                <c:pt idx="5">
                  <c:v>29500</c:v>
                </c:pt>
                <c:pt idx="6">
                  <c:v>27600</c:v>
                </c:pt>
                <c:pt idx="7">
                  <c:v>12260</c:v>
                </c:pt>
                <c:pt idx="8">
                  <c:v>32100</c:v>
                </c:pt>
                <c:pt idx="9">
                  <c:v>19460</c:v>
                </c:pt>
                <c:pt idx="10">
                  <c:v>27460</c:v>
                </c:pt>
                <c:pt idx="11">
                  <c:v>22680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31780</c:v>
                </c:pt>
                <c:pt idx="1">
                  <c:v>18680</c:v>
                </c:pt>
                <c:pt idx="2">
                  <c:v>18020</c:v>
                </c:pt>
                <c:pt idx="3">
                  <c:v>20800</c:v>
                </c:pt>
                <c:pt idx="4">
                  <c:v>24140</c:v>
                </c:pt>
                <c:pt idx="5">
                  <c:v>22180</c:v>
                </c:pt>
                <c:pt idx="6">
                  <c:v>6480</c:v>
                </c:pt>
                <c:pt idx="7">
                  <c:v>24200</c:v>
                </c:pt>
                <c:pt idx="8">
                  <c:v>30280</c:v>
                </c:pt>
                <c:pt idx="9">
                  <c:v>24560</c:v>
                </c:pt>
                <c:pt idx="10">
                  <c:v>23580</c:v>
                </c:pt>
                <c:pt idx="11">
                  <c:v>22710</c:v>
                </c:pt>
              </c:numCache>
            </c:numRef>
          </c:val>
        </c:ser>
        <c:marker val="1"/>
        <c:axId val="124561280"/>
        <c:axId val="124562816"/>
      </c:lineChart>
      <c:catAx>
        <c:axId val="124561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562816"/>
        <c:crossesAt val="0"/>
        <c:auto val="1"/>
        <c:lblAlgn val="ctr"/>
        <c:lblOffset val="100"/>
      </c:catAx>
      <c:valAx>
        <c:axId val="124562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56128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83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38920</c:v>
                </c:pt>
                <c:pt idx="1">
                  <c:v>44500</c:v>
                </c:pt>
                <c:pt idx="2">
                  <c:v>45360</c:v>
                </c:pt>
                <c:pt idx="3">
                  <c:v>47000</c:v>
                </c:pt>
                <c:pt idx="4">
                  <c:v>52840</c:v>
                </c:pt>
                <c:pt idx="5">
                  <c:v>47820</c:v>
                </c:pt>
                <c:pt idx="6">
                  <c:v>56700</c:v>
                </c:pt>
                <c:pt idx="7">
                  <c:v>53940</c:v>
                </c:pt>
                <c:pt idx="8">
                  <c:v>51120</c:v>
                </c:pt>
                <c:pt idx="9">
                  <c:v>53740</c:v>
                </c:pt>
                <c:pt idx="10">
                  <c:v>46530</c:v>
                </c:pt>
                <c:pt idx="11">
                  <c:v>51280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50830</c:v>
                </c:pt>
                <c:pt idx="1">
                  <c:v>37710</c:v>
                </c:pt>
                <c:pt idx="2">
                  <c:v>48220</c:v>
                </c:pt>
                <c:pt idx="3">
                  <c:v>43940</c:v>
                </c:pt>
                <c:pt idx="4">
                  <c:v>44225</c:v>
                </c:pt>
                <c:pt idx="5">
                  <c:v>45970</c:v>
                </c:pt>
                <c:pt idx="6">
                  <c:v>62130</c:v>
                </c:pt>
                <c:pt idx="7">
                  <c:v>63520</c:v>
                </c:pt>
                <c:pt idx="8">
                  <c:v>57230</c:v>
                </c:pt>
                <c:pt idx="9">
                  <c:v>57020</c:v>
                </c:pt>
                <c:pt idx="10">
                  <c:v>54540</c:v>
                </c:pt>
                <c:pt idx="11">
                  <c:v>42440</c:v>
                </c:pt>
              </c:numCache>
            </c:numRef>
          </c:val>
        </c:ser>
        <c:marker val="1"/>
        <c:axId val="124583936"/>
        <c:axId val="124585472"/>
      </c:lineChart>
      <c:catAx>
        <c:axId val="1245839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585472"/>
        <c:crosses val="autoZero"/>
        <c:auto val="1"/>
        <c:lblAlgn val="ctr"/>
        <c:lblOffset val="100"/>
      </c:catAx>
      <c:valAx>
        <c:axId val="124585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58393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172"/>
          <c:y val="0.85056911988823958"/>
          <c:w val="0.36796145739235203"/>
          <c:h val="0.1215249555499112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2">
          <cell r="F22">
            <v>1564870</v>
          </cell>
          <cell r="G22">
            <v>1424570</v>
          </cell>
          <cell r="H22">
            <v>1524810</v>
          </cell>
          <cell r="I22">
            <v>1570600</v>
          </cell>
          <cell r="J22">
            <v>1506960</v>
          </cell>
          <cell r="K22">
            <v>1896080</v>
          </cell>
          <cell r="L22">
            <v>1631560</v>
          </cell>
          <cell r="M22">
            <v>1396520</v>
          </cell>
          <cell r="N22">
            <v>1673920</v>
          </cell>
          <cell r="O22">
            <v>1595420</v>
          </cell>
          <cell r="P22">
            <v>1441060</v>
          </cell>
          <cell r="Q22">
            <v>1694320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2">
          <cell r="F22">
            <v>1522530</v>
          </cell>
          <cell r="G22">
            <v>1337200</v>
          </cell>
          <cell r="H22">
            <v>1606500</v>
          </cell>
          <cell r="I22">
            <v>1736160</v>
          </cell>
          <cell r="J22">
            <v>1717700</v>
          </cell>
          <cell r="K22">
            <v>1717910</v>
          </cell>
          <cell r="L22">
            <v>1761220</v>
          </cell>
          <cell r="M22">
            <v>1704380</v>
          </cell>
          <cell r="N22">
            <v>1667050</v>
          </cell>
          <cell r="O22">
            <v>1628800</v>
          </cell>
          <cell r="P22">
            <v>1523590</v>
          </cell>
          <cell r="Q22">
            <v>1524080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22034.586342203198</v>
          </cell>
          <cell r="D15">
            <v>21753.4649768294</v>
          </cell>
          <cell r="E15">
            <v>25986.302228817345</v>
          </cell>
          <cell r="F15">
            <v>22253.567829439897</v>
          </cell>
          <cell r="G15">
            <v>24324.141495394142</v>
          </cell>
          <cell r="H15">
            <v>46221.242388356535</v>
          </cell>
          <cell r="I15">
            <v>23062.093120367364</v>
          </cell>
          <cell r="J15">
            <v>18931.033999718846</v>
          </cell>
          <cell r="K15">
            <v>29609.607263786129</v>
          </cell>
          <cell r="L15">
            <v>25086.293782989025</v>
          </cell>
          <cell r="M15">
            <v>22674.412821152382</v>
          </cell>
          <cell r="N15">
            <v>26777.86465930194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26430.39816600108</v>
          </cell>
          <cell r="D15">
            <v>17178.686375673795</v>
          </cell>
          <cell r="E15">
            <v>23255.433569011264</v>
          </cell>
          <cell r="F15">
            <v>31720.704577507815</v>
          </cell>
          <cell r="G15">
            <v>24900.442874049106</v>
          </cell>
          <cell r="H15">
            <v>22724.86441850218</v>
          </cell>
          <cell r="I15">
            <v>30781.11617954477</v>
          </cell>
          <cell r="J15">
            <v>24161.711376619274</v>
          </cell>
          <cell r="K15">
            <v>34928.347649560979</v>
          </cell>
          <cell r="L15">
            <v>35311.210722974705</v>
          </cell>
          <cell r="M15">
            <v>23160.897104028889</v>
          </cell>
          <cell r="N15">
            <v>27597.265726781054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31780</v>
          </cell>
          <cell r="D14">
            <v>18680</v>
          </cell>
          <cell r="E14">
            <v>18020</v>
          </cell>
          <cell r="F14">
            <v>20800</v>
          </cell>
          <cell r="G14">
            <v>24140</v>
          </cell>
          <cell r="H14">
            <v>22180</v>
          </cell>
          <cell r="I14">
            <v>6480</v>
          </cell>
          <cell r="J14">
            <v>24200</v>
          </cell>
          <cell r="K14">
            <v>30280</v>
          </cell>
          <cell r="L14">
            <v>24560</v>
          </cell>
          <cell r="M14">
            <v>23580</v>
          </cell>
          <cell r="N14">
            <v>22710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24940</v>
          </cell>
          <cell r="D14">
            <v>16520</v>
          </cell>
          <cell r="E14">
            <v>17280</v>
          </cell>
          <cell r="F14">
            <v>22480</v>
          </cell>
          <cell r="G14">
            <v>23360</v>
          </cell>
          <cell r="H14">
            <v>29500</v>
          </cell>
          <cell r="I14">
            <v>27600</v>
          </cell>
          <cell r="J14">
            <v>12260</v>
          </cell>
          <cell r="K14">
            <v>32100</v>
          </cell>
          <cell r="L14">
            <v>19460</v>
          </cell>
          <cell r="M14">
            <v>27460</v>
          </cell>
          <cell r="N14">
            <v>22680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S12" sqref="S12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38523</v>
      </c>
      <c r="C7" s="15">
        <f>[1]GUADALHORCE!F22</f>
        <v>1564870</v>
      </c>
      <c r="D7" s="16">
        <f>[1]GUADALHORCE!G22</f>
        <v>1424570</v>
      </c>
      <c r="E7" s="16">
        <f>[1]GUADALHORCE!H22</f>
        <v>1524810</v>
      </c>
      <c r="F7" s="16">
        <f>[1]GUADALHORCE!I22</f>
        <v>1570600</v>
      </c>
      <c r="G7" s="16">
        <f>[1]GUADALHORCE!J22</f>
        <v>1506960</v>
      </c>
      <c r="H7" s="16">
        <f>[1]GUADALHORCE!K22</f>
        <v>1896080</v>
      </c>
      <c r="I7" s="16">
        <f>[1]GUADALHORCE!L22</f>
        <v>1631560</v>
      </c>
      <c r="J7" s="16">
        <f>[1]GUADALHORCE!M22</f>
        <v>1396520</v>
      </c>
      <c r="K7" s="16">
        <f>[1]GUADALHORCE!N22</f>
        <v>1673920</v>
      </c>
      <c r="L7" s="16">
        <f>[1]GUADALHORCE!O22</f>
        <v>1595420</v>
      </c>
      <c r="M7" s="16">
        <f>[1]GUADALHORCE!P22</f>
        <v>1441060</v>
      </c>
      <c r="N7" s="16">
        <f>[1]GUADALHORCE!Q22</f>
        <v>1694320</v>
      </c>
      <c r="O7" s="50">
        <f>SUM(C7:N7)</f>
        <v>18920690</v>
      </c>
      <c r="P7" s="51">
        <f>O7/B7</f>
        <v>491.15307738234304</v>
      </c>
      <c r="Q7" s="52">
        <f>P7/1000</f>
        <v>0.49115307738234304</v>
      </c>
    </row>
    <row r="8" spans="1:17" s="6" customFormat="1" ht="15" thickBot="1">
      <c r="A8" s="18">
        <v>2015</v>
      </c>
      <c r="B8" s="28">
        <v>38300</v>
      </c>
      <c r="C8" s="31">
        <f>[2]GUADALHORCE!F22</f>
        <v>1522530</v>
      </c>
      <c r="D8" s="19">
        <f>[2]GUADALHORCE!G22</f>
        <v>1337200</v>
      </c>
      <c r="E8" s="19">
        <f>[2]GUADALHORCE!H22</f>
        <v>1606500</v>
      </c>
      <c r="F8" s="19">
        <f>[2]GUADALHORCE!I22</f>
        <v>1736160</v>
      </c>
      <c r="G8" s="19">
        <f>[2]GUADALHORCE!J22</f>
        <v>1717700</v>
      </c>
      <c r="H8" s="19">
        <f>[2]GUADALHORCE!K22</f>
        <v>1717910</v>
      </c>
      <c r="I8" s="19">
        <f>[2]GUADALHORCE!L22</f>
        <v>1761220</v>
      </c>
      <c r="J8" s="19">
        <f>[2]GUADALHORCE!M22</f>
        <v>1704380</v>
      </c>
      <c r="K8" s="19">
        <f>[2]GUADALHORCE!N22</f>
        <v>1667050</v>
      </c>
      <c r="L8" s="19">
        <f>[2]GUADALHORCE!O22</f>
        <v>1628800</v>
      </c>
      <c r="M8" s="19">
        <f>[2]GUADALHORCE!P22</f>
        <v>1523590</v>
      </c>
      <c r="N8" s="31">
        <f>[2]GUADALHORCE!Q22</f>
        <v>1524080</v>
      </c>
      <c r="O8" s="47">
        <f>SUM(C8:N8)</f>
        <v>19447120</v>
      </c>
      <c r="P8" s="48">
        <f>O8/B8</f>
        <v>507.75770234986948</v>
      </c>
      <c r="Q8" s="49">
        <f>P8/1000</f>
        <v>0.5077577023498695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T21" sqref="T21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38523</v>
      </c>
      <c r="C7" s="15">
        <f>'[3]Por Municipio - 2016'!C15</f>
        <v>22034.586342203198</v>
      </c>
      <c r="D7" s="16">
        <f>'[3]Por Municipio - 2016'!D15</f>
        <v>21753.4649768294</v>
      </c>
      <c r="E7" s="16">
        <f>'[3]Por Municipio - 2016'!E15</f>
        <v>25986.302228817345</v>
      </c>
      <c r="F7" s="16">
        <f>'[3]Por Municipio - 2016'!F15</f>
        <v>22253.567829439897</v>
      </c>
      <c r="G7" s="16">
        <f>'[3]Por Municipio - 2016'!G15</f>
        <v>24324.141495394142</v>
      </c>
      <c r="H7" s="16">
        <f>'[3]Por Municipio - 2016'!H15</f>
        <v>46221.242388356535</v>
      </c>
      <c r="I7" s="16">
        <f>'[3]Por Municipio - 2016'!I15</f>
        <v>23062.093120367364</v>
      </c>
      <c r="J7" s="16">
        <f>'[3]Por Municipio - 2016'!J15</f>
        <v>18931.033999718846</v>
      </c>
      <c r="K7" s="16">
        <f>'[3]Por Municipio - 2016'!K15</f>
        <v>29609.607263786129</v>
      </c>
      <c r="L7" s="16">
        <f>'[3]Por Municipio - 2016'!L15</f>
        <v>25086.293782989025</v>
      </c>
      <c r="M7" s="16">
        <f>'[3]Por Municipio - 2016'!M15</f>
        <v>22674.412821152382</v>
      </c>
      <c r="N7" s="15">
        <f>'[3]Por Municipio - 2016'!N15</f>
        <v>26777.86465930194</v>
      </c>
      <c r="O7" s="50">
        <f>SUM(C7:N7)</f>
        <v>308714.6109083562</v>
      </c>
      <c r="P7" s="53">
        <f>O7/B7</f>
        <v>8.0137738729682582</v>
      </c>
      <c r="Q7" s="54">
        <f>P7/1000</f>
        <v>8.0137738729682585E-3</v>
      </c>
    </row>
    <row r="8" spans="1:17" s="7" customFormat="1" ht="15" thickBot="1">
      <c r="A8" s="18">
        <v>2015</v>
      </c>
      <c r="B8" s="28">
        <v>38300</v>
      </c>
      <c r="C8" s="31">
        <f>'[4]Por Municipio - 2015'!C15</f>
        <v>26430.39816600108</v>
      </c>
      <c r="D8" s="19">
        <f>'[4]Por Municipio - 2015'!D15</f>
        <v>17178.686375673795</v>
      </c>
      <c r="E8" s="19">
        <f>'[4]Por Municipio - 2015'!E15</f>
        <v>23255.433569011264</v>
      </c>
      <c r="F8" s="19">
        <f>'[4]Por Municipio - 2015'!F15</f>
        <v>31720.704577507815</v>
      </c>
      <c r="G8" s="19">
        <f>'[4]Por Municipio - 2015'!G15</f>
        <v>24900.442874049106</v>
      </c>
      <c r="H8" s="19">
        <f>'[4]Por Municipio - 2015'!H15</f>
        <v>22724.86441850218</v>
      </c>
      <c r="I8" s="19">
        <f>'[4]Por Municipio - 2015'!I15</f>
        <v>30781.11617954477</v>
      </c>
      <c r="J8" s="19">
        <f>'[4]Por Municipio - 2015'!J15</f>
        <v>24161.711376619274</v>
      </c>
      <c r="K8" s="19">
        <f>'[4]Por Municipio - 2015'!K15</f>
        <v>34928.347649560979</v>
      </c>
      <c r="L8" s="19">
        <f>'[4]Por Municipio - 2015'!L15</f>
        <v>35311.210722974705</v>
      </c>
      <c r="M8" s="19">
        <f>'[4]Por Municipio - 2015'!M15</f>
        <v>23160.897104028889</v>
      </c>
      <c r="N8" s="31">
        <f>'[4]Por Municipio - 2015'!N15</f>
        <v>27597.265726781054</v>
      </c>
      <c r="O8" s="47">
        <f>SUM(C8:N8)</f>
        <v>322151.07874025486</v>
      </c>
      <c r="P8" s="55">
        <f>O8/B8</f>
        <v>8.4112553195888999</v>
      </c>
      <c r="Q8" s="56">
        <f>P8/1000</f>
        <v>8.4112553195888999E-3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6" sqref="T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38523</v>
      </c>
      <c r="C7" s="26">
        <f>'[5]VIDRIO POR MUNICIPIOS'!C14</f>
        <v>31780</v>
      </c>
      <c r="D7" s="16">
        <f>'[5]VIDRIO POR MUNICIPIOS'!D14</f>
        <v>18680</v>
      </c>
      <c r="E7" s="16">
        <f>'[5]VIDRIO POR MUNICIPIOS'!E14</f>
        <v>18020</v>
      </c>
      <c r="F7" s="16">
        <f>'[5]VIDRIO POR MUNICIPIOS'!F14</f>
        <v>20800</v>
      </c>
      <c r="G7" s="16">
        <f>'[5]VIDRIO POR MUNICIPIOS'!G14</f>
        <v>24140</v>
      </c>
      <c r="H7" s="16">
        <f>'[5]VIDRIO POR MUNICIPIOS'!H14</f>
        <v>22180</v>
      </c>
      <c r="I7" s="16">
        <f>'[5]VIDRIO POR MUNICIPIOS'!I14</f>
        <v>6480</v>
      </c>
      <c r="J7" s="16">
        <f>'[5]VIDRIO POR MUNICIPIOS'!J14</f>
        <v>24200</v>
      </c>
      <c r="K7" s="16">
        <f>'[5]VIDRIO POR MUNICIPIOS'!K14</f>
        <v>30280</v>
      </c>
      <c r="L7" s="16">
        <f>'[5]VIDRIO POR MUNICIPIOS'!L14</f>
        <v>24560</v>
      </c>
      <c r="M7" s="16">
        <f>'[5]VIDRIO POR MUNICIPIOS'!M14</f>
        <v>23580</v>
      </c>
      <c r="N7" s="26">
        <f>'[5]VIDRIO POR MUNICIPIOS'!N14</f>
        <v>22710</v>
      </c>
      <c r="O7" s="50">
        <f>SUM(C7:N7)</f>
        <v>267410</v>
      </c>
      <c r="P7" s="57">
        <f>O7/B7</f>
        <v>6.9415673753342162</v>
      </c>
      <c r="Q7" s="58">
        <f>P7/1000</f>
        <v>6.941567375334216E-3</v>
      </c>
    </row>
    <row r="8" spans="1:17" s="4" customFormat="1" ht="15" thickBot="1">
      <c r="A8" s="18">
        <v>2015</v>
      </c>
      <c r="B8" s="28">
        <v>38300</v>
      </c>
      <c r="C8" s="23">
        <f>'[6]VIDRIO POR MUNICIPIOS'!C14</f>
        <v>24940</v>
      </c>
      <c r="D8" s="24">
        <f>'[6]VIDRIO POR MUNICIPIOS'!D14</f>
        <v>16520</v>
      </c>
      <c r="E8" s="24">
        <f>'[6]VIDRIO POR MUNICIPIOS'!E14</f>
        <v>17280</v>
      </c>
      <c r="F8" s="24">
        <f>'[6]VIDRIO POR MUNICIPIOS'!F14</f>
        <v>22480</v>
      </c>
      <c r="G8" s="24">
        <f>'[6]VIDRIO POR MUNICIPIOS'!G14</f>
        <v>23360</v>
      </c>
      <c r="H8" s="24">
        <f>'[6]VIDRIO POR MUNICIPIOS'!H14</f>
        <v>29500</v>
      </c>
      <c r="I8" s="24">
        <f>'[6]VIDRIO POR MUNICIPIOS'!I14</f>
        <v>27600</v>
      </c>
      <c r="J8" s="24">
        <f>'[6]VIDRIO POR MUNICIPIOS'!J14</f>
        <v>12260</v>
      </c>
      <c r="K8" s="24">
        <f>'[6]VIDRIO POR MUNICIPIOS'!K14</f>
        <v>32100</v>
      </c>
      <c r="L8" s="24">
        <f>'[6]VIDRIO POR MUNICIPIOS'!L14</f>
        <v>19460</v>
      </c>
      <c r="M8" s="24">
        <f>'[6]VIDRIO POR MUNICIPIOS'!M14</f>
        <v>27460</v>
      </c>
      <c r="N8" s="23">
        <f>'[6]VIDRIO POR MUNICIPIOS'!N14</f>
        <v>22680</v>
      </c>
      <c r="O8" s="47">
        <f>SUM(C8:N8)</f>
        <v>275640</v>
      </c>
      <c r="P8" s="59">
        <f>O8/B8</f>
        <v>7.1968668407310705</v>
      </c>
      <c r="Q8" s="60">
        <f>P8/1000</f>
        <v>7.1968668407310704E-3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20" sqref="S20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38523</v>
      </c>
      <c r="C7" s="61">
        <v>50830</v>
      </c>
      <c r="D7" s="62">
        <v>37710</v>
      </c>
      <c r="E7" s="63">
        <v>48220</v>
      </c>
      <c r="F7" s="63">
        <v>43940</v>
      </c>
      <c r="G7" s="63">
        <v>44225</v>
      </c>
      <c r="H7" s="63">
        <v>45970</v>
      </c>
      <c r="I7" s="63">
        <v>62130</v>
      </c>
      <c r="J7" s="63">
        <v>63520</v>
      </c>
      <c r="K7" s="63">
        <v>57230</v>
      </c>
      <c r="L7" s="63">
        <v>57020</v>
      </c>
      <c r="M7" s="63">
        <v>54540</v>
      </c>
      <c r="N7" s="62">
        <v>42440</v>
      </c>
      <c r="O7" s="42">
        <f>SUM(C7:N7)</f>
        <v>607775</v>
      </c>
      <c r="P7" s="44">
        <f>O7/B7</f>
        <v>15.776938452353139</v>
      </c>
      <c r="Q7" s="64">
        <f>P7/1000</f>
        <v>1.5776938452353138E-2</v>
      </c>
    </row>
    <row r="8" spans="1:17" s="4" customFormat="1" ht="15" thickBot="1">
      <c r="A8" s="38">
        <v>2015</v>
      </c>
      <c r="B8" s="36">
        <v>38300</v>
      </c>
      <c r="C8" s="61">
        <v>38920</v>
      </c>
      <c r="D8" s="62">
        <v>44500</v>
      </c>
      <c r="E8" s="63">
        <v>45360</v>
      </c>
      <c r="F8" s="63">
        <v>47000</v>
      </c>
      <c r="G8" s="63">
        <v>52840</v>
      </c>
      <c r="H8" s="63">
        <v>47820</v>
      </c>
      <c r="I8" s="63">
        <v>56700</v>
      </c>
      <c r="J8" s="63">
        <v>53940</v>
      </c>
      <c r="K8" s="63">
        <v>51120</v>
      </c>
      <c r="L8" s="63">
        <v>53740</v>
      </c>
      <c r="M8" s="63">
        <v>46530</v>
      </c>
      <c r="N8" s="62">
        <v>51280</v>
      </c>
      <c r="O8" s="43">
        <f>SUM(C8:N8)</f>
        <v>589750</v>
      </c>
      <c r="P8" s="45">
        <f>O8/B8</f>
        <v>15.398172323759791</v>
      </c>
      <c r="Q8" s="46">
        <f>P8/1000</f>
        <v>1.5398172323759791E-2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